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D:\MUSEFO2024-00322\"/>
    </mc:Choice>
  </mc:AlternateContent>
  <xr:revisionPtr revIDLastSave="0" documentId="8_{1D270311-E09D-4383-97F2-43F828FB4BA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Notes" sheetId="2" r:id="rId1"/>
    <sheet name="Assessment CV + price1" sheetId="1" r:id="rId2"/>
  </sheets>
  <definedNames>
    <definedName name="_xlnm.Print_Area" localSheetId="1">'Assessment CV + price1'!$A$1:$Q$39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1" l="1"/>
  <c r="O24" i="1"/>
  <c r="M24" i="1"/>
  <c r="K24" i="1"/>
  <c r="I24" i="1"/>
  <c r="G24" i="1"/>
  <c r="I29" i="1" l="1"/>
  <c r="I32" i="1" s="1"/>
  <c r="I33" i="1" s="1"/>
  <c r="K29" i="1"/>
  <c r="K32" i="1" s="1"/>
  <c r="K33" i="1" s="1"/>
  <c r="M29" i="1"/>
  <c r="M32" i="1" s="1"/>
  <c r="M33" i="1" s="1"/>
  <c r="O29" i="1"/>
  <c r="O32" i="1" s="1"/>
  <c r="O33" i="1" s="1"/>
  <c r="Q29" i="1"/>
  <c r="Q32" i="1" s="1"/>
  <c r="Q33" i="1" s="1"/>
  <c r="I12" i="1"/>
  <c r="K12" i="1"/>
  <c r="M12" i="1"/>
  <c r="O12" i="1"/>
  <c r="Q12" i="1"/>
  <c r="I13" i="1"/>
  <c r="K13" i="1"/>
  <c r="M13" i="1"/>
  <c r="O13" i="1"/>
  <c r="Q13" i="1"/>
  <c r="I14" i="1"/>
  <c r="K14" i="1"/>
  <c r="M14" i="1"/>
  <c r="O14" i="1"/>
  <c r="Q14" i="1"/>
  <c r="I16" i="1"/>
  <c r="K16" i="1"/>
  <c r="M16" i="1"/>
  <c r="O16" i="1"/>
  <c r="Q16" i="1"/>
  <c r="I20" i="1"/>
  <c r="I25" i="1" s="1"/>
  <c r="K20" i="1"/>
  <c r="K25" i="1" s="1"/>
  <c r="M20" i="1"/>
  <c r="M25" i="1" s="1"/>
  <c r="O20" i="1"/>
  <c r="O25" i="1" s="1"/>
  <c r="Q20" i="1"/>
  <c r="Q25" i="1" s="1"/>
  <c r="I21" i="1"/>
  <c r="K21" i="1"/>
  <c r="M21" i="1"/>
  <c r="O21" i="1"/>
  <c r="Q21" i="1"/>
  <c r="I22" i="1"/>
  <c r="K22" i="1"/>
  <c r="M22" i="1"/>
  <c r="O22" i="1"/>
  <c r="Q22" i="1"/>
  <c r="M17" i="1" l="1"/>
  <c r="M26" i="1" s="1"/>
  <c r="M27" i="1" s="1"/>
  <c r="I17" i="1"/>
  <c r="I26" i="1" s="1"/>
  <c r="I27" i="1" s="1"/>
  <c r="O17" i="1"/>
  <c r="O26" i="1" s="1"/>
  <c r="O27" i="1" s="1"/>
  <c r="Q17" i="1"/>
  <c r="Q26" i="1" s="1"/>
  <c r="Q27" i="1" s="1"/>
  <c r="K17" i="1"/>
  <c r="K26" i="1" s="1"/>
  <c r="K27" i="1" s="1"/>
  <c r="E19" i="1" l="1"/>
  <c r="G22" i="1"/>
  <c r="G21" i="1"/>
  <c r="G20" i="1"/>
  <c r="G16" i="1"/>
  <c r="G14" i="1"/>
  <c r="G13" i="1"/>
  <c r="G12" i="1"/>
  <c r="G25" i="1"/>
  <c r="E25" i="1"/>
  <c r="E17" i="1"/>
  <c r="E26" i="1" s="1"/>
  <c r="A43" i="1"/>
  <c r="G29" i="1"/>
  <c r="G32" i="1" s="1"/>
  <c r="G33" i="1" s="1"/>
  <c r="G17" i="1" l="1"/>
  <c r="G26" i="1" s="1"/>
  <c r="G27" i="1" l="1"/>
  <c r="A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E26" authorId="0" shapeId="0" xr:uid="{00000000-0006-0000-0100-000001000000}">
      <text>
        <r>
          <rPr>
            <sz val="9"/>
            <color indexed="81"/>
            <rFont val="Tahoma"/>
            <family val="2"/>
          </rPr>
          <t>Weighting must be 100 in total</t>
        </r>
      </text>
    </comment>
  </commentList>
</comments>
</file>

<file path=xl/sharedStrings.xml><?xml version="1.0" encoding="utf-8"?>
<sst xmlns="http://schemas.openxmlformats.org/spreadsheetml/2006/main" count="123" uniqueCount="92">
  <si>
    <r>
      <rPr>
        <b/>
        <u/>
        <sz val="11"/>
        <rFont val="Arial"/>
        <family val="2"/>
      </rPr>
      <t>Notes for completing the assessment grid for the technical evaluation of tenders (CV + price)</t>
    </r>
    <r>
      <rPr>
        <b/>
        <sz val="11"/>
        <color indexed="8"/>
        <rFont val="Arial"/>
        <family val="2"/>
      </rPr>
      <t xml:space="preserve">
As at December 2017
Information may only be entered in the yellow highlighted fields. The permitted weightings are given in the following table.  </t>
    </r>
  </si>
  <si>
    <r>
      <rPr>
        <sz val="8"/>
        <rFont val="Arial"/>
        <family val="2"/>
      </rPr>
      <t>Weighting</t>
    </r>
  </si>
  <si>
    <r>
      <rPr>
        <sz val="8"/>
        <rFont val="Arial"/>
        <family val="2"/>
      </rPr>
      <t>New standard weighting
in %</t>
    </r>
  </si>
  <si>
    <r>
      <rPr>
        <sz val="8"/>
        <rFont val="Arial"/>
        <family val="2"/>
      </rPr>
      <t>min./max. weighting 
in %</t>
    </r>
  </si>
  <si>
    <r>
      <rPr>
        <sz val="8"/>
        <rFont val="Arial"/>
        <family val="2"/>
      </rPr>
      <t>Qualifications of proposed staff</t>
    </r>
  </si>
  <si>
    <r>
      <rPr>
        <sz val="8"/>
        <rFont val="Arial"/>
        <family val="2"/>
      </rPr>
      <t>70</t>
    </r>
  </si>
  <si>
    <r>
      <rPr>
        <sz val="8"/>
        <rFont val="Arial"/>
        <family val="2"/>
      </rPr>
      <t>70</t>
    </r>
  </si>
  <si>
    <r>
      <rPr>
        <sz val="8"/>
        <rFont val="Arial"/>
        <family val="2"/>
      </rPr>
      <t>Price</t>
    </r>
  </si>
  <si>
    <r>
      <rPr>
        <sz val="8"/>
        <rFont val="Arial"/>
        <family val="2"/>
      </rPr>
      <t>30</t>
    </r>
  </si>
  <si>
    <r>
      <rPr>
        <sz val="8"/>
        <rFont val="Arial"/>
        <family val="2"/>
      </rPr>
      <t>30</t>
    </r>
  </si>
  <si>
    <r>
      <rPr>
        <sz val="8"/>
        <rFont val="Arial"/>
        <family val="2"/>
      </rPr>
      <t>1.</t>
    </r>
  </si>
  <si>
    <r>
      <rPr>
        <sz val="8"/>
        <rFont val="Arial"/>
        <family val="2"/>
      </rPr>
      <t>2.</t>
    </r>
  </si>
  <si>
    <r>
      <rPr>
        <b/>
        <u/>
        <sz val="11"/>
        <rFont val="Arial"/>
        <family val="2"/>
      </rPr>
      <t>Notes for completing the assessment grid for the technical evaluation of tenders (CV, concept + price)</t>
    </r>
    <r>
      <rPr>
        <b/>
        <sz val="11"/>
        <color indexed="8"/>
        <rFont val="Arial"/>
        <family val="2"/>
      </rPr>
      <t xml:space="preserve">
As at December 2017
Information may only be entered in the yellow highlighted fields. The permitted weightings are given in the following table.  </t>
    </r>
  </si>
  <si>
    <r>
      <rPr>
        <sz val="8"/>
        <rFont val="Arial"/>
        <family val="2"/>
      </rPr>
      <t>Weighting</t>
    </r>
  </si>
  <si>
    <r>
      <rPr>
        <sz val="8"/>
        <rFont val="Arial"/>
        <family val="2"/>
      </rPr>
      <t>New standard weighting
in %</t>
    </r>
  </si>
  <si>
    <r>
      <rPr>
        <sz val="8"/>
        <rFont val="Arial"/>
        <family val="2"/>
      </rPr>
      <t>min./max. weighting 
in %</t>
    </r>
  </si>
  <si>
    <r>
      <rPr>
        <sz val="8"/>
        <rFont val="Arial"/>
        <family val="2"/>
      </rPr>
      <t>1 Appropriateness of suggested concept and of the work plan</t>
    </r>
  </si>
  <si>
    <r>
      <rPr>
        <sz val="8"/>
        <rFont val="Arial"/>
        <family val="2"/>
      </rPr>
      <t>35</t>
    </r>
  </si>
  <si>
    <r>
      <rPr>
        <sz val="8"/>
        <rFont val="Arial"/>
        <family val="2"/>
      </rPr>
      <t>35</t>
    </r>
  </si>
  <si>
    <r>
      <rPr>
        <sz val="8"/>
        <rFont val="Arial"/>
        <family val="2"/>
      </rPr>
      <t>2 Qualifications of proposed staff</t>
    </r>
  </si>
  <si>
    <r>
      <rPr>
        <sz val="8"/>
        <rFont val="Arial"/>
        <family val="2"/>
      </rPr>
      <t>35</t>
    </r>
  </si>
  <si>
    <r>
      <rPr>
        <sz val="8"/>
        <rFont val="Arial"/>
        <family val="2"/>
      </rPr>
      <t>35</t>
    </r>
  </si>
  <si>
    <r>
      <rPr>
        <sz val="8"/>
        <rFont val="Arial"/>
        <family val="2"/>
      </rPr>
      <t>3 Price</t>
    </r>
  </si>
  <si>
    <r>
      <rPr>
        <sz val="8"/>
        <rFont val="Arial"/>
        <family val="2"/>
      </rPr>
      <t>30</t>
    </r>
  </si>
  <si>
    <r>
      <rPr>
        <sz val="8"/>
        <rFont val="Arial"/>
        <family val="2"/>
      </rPr>
      <t>30</t>
    </r>
  </si>
  <si>
    <r>
      <rPr>
        <sz val="8"/>
        <rFont val="Arial"/>
        <family val="2"/>
      </rPr>
      <t>1.</t>
    </r>
  </si>
  <si>
    <r>
      <rPr>
        <sz val="8"/>
        <rFont val="Arial"/>
        <family val="2"/>
      </rPr>
      <t xml:space="preserve">The grid is to be adapted to each individual case. In so doing, any necessary sub-criteria should be added as further entries in the </t>
    </r>
    <r>
      <rPr>
        <b/>
        <sz val="8"/>
        <color indexed="8"/>
        <rFont val="Arial"/>
        <family val="2"/>
      </rPr>
      <t>yellow highlighted</t>
    </r>
    <r>
      <rPr>
        <sz val="8"/>
        <color indexed="8"/>
        <rFont val="Arial"/>
        <family val="2"/>
      </rPr>
      <t xml:space="preserve"> fields.
 Criteria that are not relevant can be removed from the weighting (set value as zero).</t>
    </r>
  </si>
  <si>
    <r>
      <rPr>
        <sz val="8"/>
        <rFont val="Arial"/>
        <family val="2"/>
      </rPr>
      <t>2.</t>
    </r>
  </si>
  <si>
    <r>
      <rPr>
        <sz val="8"/>
        <rFont val="Arial"/>
        <family val="2"/>
      </rPr>
      <t>Organisational unit</t>
    </r>
  </si>
  <si>
    <r>
      <rPr>
        <sz val="8"/>
        <rFont val="Arial"/>
        <family val="2"/>
      </rPr>
      <t>Project title</t>
    </r>
  </si>
  <si>
    <r>
      <rPr>
        <sz val="8"/>
        <rFont val="Arial"/>
        <family val="2"/>
      </rPr>
      <t>Date</t>
    </r>
  </si>
  <si>
    <r>
      <rPr>
        <sz val="8"/>
        <rFont val="Arial"/>
        <family val="2"/>
      </rPr>
      <t>Officer responsible for the commission</t>
    </r>
  </si>
  <si>
    <r>
      <rPr>
        <sz val="8"/>
        <rFont val="Arial"/>
        <family val="2"/>
      </rPr>
      <t>PN</t>
    </r>
  </si>
  <si>
    <r>
      <rPr>
        <sz val="8"/>
        <rFont val="Arial"/>
        <family val="2"/>
      </rPr>
      <t>Assessor</t>
    </r>
  </si>
  <si>
    <r>
      <rPr>
        <sz val="8"/>
        <rFont val="Arial"/>
        <family val="2"/>
      </rPr>
      <t>Contract no.</t>
    </r>
  </si>
  <si>
    <r>
      <rPr>
        <sz val="8"/>
        <color indexed="8"/>
        <rFont val="Arial"/>
        <family val="2"/>
      </rPr>
      <t>(1)</t>
    </r>
  </si>
  <si>
    <r>
      <rPr>
        <sz val="8"/>
        <rFont val="Arial"/>
        <family val="2"/>
      </rPr>
      <t>(2)</t>
    </r>
  </si>
  <si>
    <r>
      <rPr>
        <sz val="8"/>
        <rFont val="Arial"/>
        <family val="2"/>
      </rPr>
      <t>(3)</t>
    </r>
  </si>
  <si>
    <r>
      <rPr>
        <sz val="8"/>
        <rFont val="Arial"/>
        <family val="2"/>
      </rPr>
      <t>(4)</t>
    </r>
  </si>
  <si>
    <r>
      <rPr>
        <sz val="8"/>
        <color indexed="8"/>
        <rFont val="Arial"/>
        <family val="2"/>
      </rPr>
      <t>Criterion</t>
    </r>
  </si>
  <si>
    <r>
      <rPr>
        <sz val="8"/>
        <rFont val="Arial"/>
        <family val="2"/>
      </rPr>
      <t>Weighting</t>
    </r>
  </si>
  <si>
    <r>
      <rPr>
        <sz val="8"/>
        <rFont val="Arial"/>
        <family val="2"/>
      </rPr>
      <t>Points</t>
    </r>
  </si>
  <si>
    <r>
      <rPr>
        <sz val="8"/>
        <rFont val="Arial"/>
        <family val="2"/>
      </rPr>
      <t>Assessment</t>
    </r>
  </si>
  <si>
    <r>
      <rPr>
        <sz val="8"/>
        <rFont val="Arial"/>
        <family val="2"/>
      </rPr>
      <t>in %</t>
    </r>
  </si>
  <si>
    <r>
      <rPr>
        <sz val="8"/>
        <rFont val="Univers (WN)"/>
      </rPr>
      <t>(max.10)</t>
    </r>
  </si>
  <si>
    <r>
      <rPr>
        <sz val="8"/>
        <rFont val="Arial"/>
        <family val="2"/>
      </rPr>
      <t>(2)x(3)</t>
    </r>
  </si>
  <si>
    <r>
      <rPr>
        <b/>
        <sz val="8"/>
        <rFont val="Arial"/>
        <family val="2"/>
      </rPr>
      <t>1.</t>
    </r>
  </si>
  <si>
    <r>
      <rPr>
        <sz val="8"/>
        <rFont val="Arial"/>
        <family val="2"/>
      </rPr>
      <t>1.1</t>
    </r>
  </si>
  <si>
    <r>
      <rPr>
        <sz val="8"/>
        <rFont val="Arial"/>
        <family val="2"/>
      </rPr>
      <t>1.1.1</t>
    </r>
  </si>
  <si>
    <r>
      <rPr>
        <sz val="8"/>
        <rFont val="Arial"/>
        <family val="2"/>
      </rPr>
      <t>General qualifications</t>
    </r>
  </si>
  <si>
    <r>
      <rPr>
        <sz val="8"/>
        <rFont val="Arial"/>
        <family val="2"/>
      </rPr>
      <t>- Education</t>
    </r>
  </si>
  <si>
    <r>
      <rPr>
        <sz val="8"/>
        <rFont val="Arial"/>
        <family val="2"/>
      </rPr>
      <t>- Professional experience</t>
    </r>
  </si>
  <si>
    <r>
      <rPr>
        <sz val="8"/>
        <rFont val="Arial"/>
        <family val="2"/>
      </rPr>
      <t>1.1.2</t>
    </r>
  </si>
  <si>
    <r>
      <rPr>
        <sz val="8"/>
        <rFont val="Arial"/>
        <family val="2"/>
      </rPr>
      <t>1.1.3</t>
    </r>
  </si>
  <si>
    <r>
      <rPr>
        <sz val="8"/>
        <rFont val="Arial"/>
        <family val="2"/>
      </rPr>
      <t>Language skills</t>
    </r>
  </si>
  <si>
    <r>
      <rPr>
        <sz val="8"/>
        <rFont val="Arial"/>
        <family val="2"/>
      </rPr>
      <t>Enter languages</t>
    </r>
  </si>
  <si>
    <r>
      <rPr>
        <b/>
        <sz val="8"/>
        <rFont val="Arial"/>
        <family val="2"/>
      </rPr>
      <t>Subtotal for 1.1</t>
    </r>
  </si>
  <si>
    <r>
      <rPr>
        <sz val="8"/>
        <rFont val="Arial"/>
        <family val="2"/>
      </rPr>
      <t>1.2</t>
    </r>
  </si>
  <si>
    <r>
      <rPr>
        <sz val="8"/>
        <rFont val="Arial"/>
        <family val="2"/>
      </rPr>
      <t>1.2.1</t>
    </r>
  </si>
  <si>
    <r>
      <rPr>
        <sz val="8"/>
        <rFont val="Arial"/>
        <family val="2"/>
      </rPr>
      <t>General qualifications</t>
    </r>
  </si>
  <si>
    <r>
      <rPr>
        <sz val="8"/>
        <rFont val="Arial"/>
        <family val="2"/>
      </rPr>
      <t>- Education</t>
    </r>
  </si>
  <si>
    <r>
      <rPr>
        <sz val="8"/>
        <rFont val="Arial"/>
        <family val="2"/>
      </rPr>
      <t>- Professional experience</t>
    </r>
  </si>
  <si>
    <r>
      <rPr>
        <sz val="8"/>
        <rFont val="Arial"/>
        <family val="2"/>
      </rPr>
      <t>1.2.2</t>
    </r>
  </si>
  <si>
    <r>
      <rPr>
        <sz val="8"/>
        <rFont val="Arial"/>
        <family val="2"/>
      </rPr>
      <t>1.2.3</t>
    </r>
  </si>
  <si>
    <r>
      <rPr>
        <sz val="8"/>
        <rFont val="Arial"/>
        <family val="2"/>
      </rPr>
      <t>Language skills</t>
    </r>
  </si>
  <si>
    <r>
      <rPr>
        <sz val="8"/>
        <rFont val="Arial"/>
        <family val="2"/>
      </rPr>
      <t>Enter languages</t>
    </r>
  </si>
  <si>
    <r>
      <rPr>
        <b/>
        <sz val="8"/>
        <rFont val="Arial"/>
        <family val="2"/>
      </rPr>
      <t>Subtotal for 1.2</t>
    </r>
  </si>
  <si>
    <r>
      <rPr>
        <b/>
        <sz val="8"/>
        <rFont val="Arial"/>
        <family val="2"/>
      </rPr>
      <t>Total for technical assessment</t>
    </r>
  </si>
  <si>
    <r>
      <rPr>
        <sz val="8"/>
        <rFont val="Arial"/>
        <family val="2"/>
      </rPr>
      <t>Technical assessment in %</t>
    </r>
  </si>
  <si>
    <r>
      <rPr>
        <b/>
        <sz val="8"/>
        <rFont val="Univers (WN)"/>
      </rPr>
      <t>3.</t>
    </r>
  </si>
  <si>
    <r>
      <rPr>
        <b/>
        <sz val="8"/>
        <rFont val="Univers (WN)"/>
      </rPr>
      <t>Total for financial assessment</t>
    </r>
  </si>
  <si>
    <r>
      <rPr>
        <b/>
        <sz val="8"/>
        <rFont val="Arial"/>
        <family val="2"/>
      </rPr>
      <t>Overall assessment in %</t>
    </r>
  </si>
  <si>
    <r>
      <rPr>
        <b/>
        <sz val="8"/>
        <rFont val="Arial"/>
        <family val="2"/>
      </rPr>
      <t>Specific advantages/risks (see supplementary sheet)</t>
    </r>
  </si>
  <si>
    <r>
      <rPr>
        <sz val="10"/>
        <color theme="1"/>
        <rFont val="Arial"/>
        <family val="2"/>
      </rPr>
      <t>Rank</t>
    </r>
  </si>
  <si>
    <t>Hilflinie Rang</t>
  </si>
  <si>
    <t>Höchste Punktzahk</t>
  </si>
  <si>
    <t>Niedrigster Preis</t>
  </si>
  <si>
    <r>
      <t xml:space="preserve">The grid is to be adapted to each individual case. In so doing, any necessary sub-criteria should be added as further entries in the </t>
    </r>
    <r>
      <rPr>
        <b/>
        <sz val="8"/>
        <color indexed="8"/>
        <rFont val="Arial"/>
        <family val="2"/>
      </rPr>
      <t>yellow highlighted</t>
    </r>
    <r>
      <rPr>
        <sz val="8"/>
        <color indexed="8"/>
        <rFont val="Arial"/>
        <family val="2"/>
      </rPr>
      <t xml:space="preserve"> fields. Criteria that are not relevant can be removed from the weighting (set value as zero).</t>
    </r>
  </si>
  <si>
    <t>Qualifications of proposed staff (according to rules and criteria in the Terms of reference)</t>
  </si>
  <si>
    <t>Expert 1:</t>
  </si>
  <si>
    <t>Expert 2:</t>
  </si>
  <si>
    <r>
      <rPr>
        <sz val="8"/>
        <rFont val="Arial"/>
        <family val="2"/>
      </rPr>
      <t>Experience in the region/knowledge of the country</t>
    </r>
  </si>
  <si>
    <t>I hereby declare that I have carried out this assessment independently and to the best of my knowledge and belief. I will keep the data confidential and will not pass on any information regarding the current assessment procedure.</t>
  </si>
  <si>
    <t>Tenders with 500 points or fewer are eliminated from the competitve tender.</t>
  </si>
  <si>
    <t>Tenders with 500 points or fewer are eliminated from the competitive tender.</t>
  </si>
  <si>
    <t>= (assessment score for qualifications of staff - highest score for qualifications of staff) x 70 % + (lowest financial bid - tenderer’s financial bid) x 30 %</t>
  </si>
  <si>
    <t>Date, full first and last name, function, OU</t>
  </si>
  <si>
    <t>Assessment grid for the technical evaluation of tenders
for small-scale contracts (CV + price)</t>
  </si>
  <si>
    <t>2A00</t>
  </si>
  <si>
    <t>GIZ-MUSEFO</t>
  </si>
  <si>
    <t>14.0968.9-011.00</t>
  </si>
  <si>
    <t>04.08.2024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</si>
</sst>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General;;"/>
    <numFmt numFmtId="166" formatCode="0.0"/>
  </numFmts>
  <fonts count="18">
    <font>
      <sz val="10"/>
      <color theme="1"/>
      <name val="Arial"/>
      <family val="2"/>
    </font>
    <font>
      <b/>
      <sz val="17"/>
      <name val="Arial"/>
      <family val="2"/>
    </font>
    <font>
      <sz val="17"/>
      <name val="Arial"/>
      <family val="2"/>
    </font>
    <font>
      <sz val="6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Univers (WN)"/>
    </font>
    <font>
      <sz val="8"/>
      <color indexed="8"/>
      <name val="Arial"/>
      <family val="2"/>
    </font>
    <font>
      <b/>
      <sz val="8"/>
      <name val="Univers (WN)"/>
    </font>
    <font>
      <u/>
      <sz val="8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23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23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hair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hair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hair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6" fillId="0" borderId="0" applyFont="0" applyFill="0" applyBorder="0" applyAlignment="0" applyProtection="0"/>
    <xf numFmtId="0" fontId="5" fillId="0" borderId="0"/>
    <xf numFmtId="164" fontId="16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left" vertical="top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49" fontId="6" fillId="0" borderId="6" xfId="0" applyNumberFormat="1" applyFont="1" applyBorder="1" applyAlignment="1">
      <alignment vertical="center"/>
    </xf>
    <xf numFmtId="0" fontId="6" fillId="0" borderId="9" xfId="1" applyNumberFormat="1" applyFont="1" applyBorder="1" applyAlignment="1" applyProtection="1">
      <alignment vertical="center"/>
    </xf>
    <xf numFmtId="0" fontId="6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5" fillId="0" borderId="0" xfId="2" applyAlignment="1">
      <alignment wrapText="1"/>
    </xf>
    <xf numFmtId="0" fontId="5" fillId="0" borderId="0" xfId="2"/>
    <xf numFmtId="0" fontId="5" fillId="3" borderId="10" xfId="2" applyFill="1" applyBorder="1" applyAlignment="1">
      <alignment horizontal="center" vertical="center"/>
    </xf>
    <xf numFmtId="0" fontId="5" fillId="3" borderId="10" xfId="2" applyFill="1" applyBorder="1" applyAlignment="1">
      <alignment horizontal="center" vertical="center" wrapText="1"/>
    </xf>
    <xf numFmtId="0" fontId="5" fillId="0" borderId="10" xfId="2" applyBorder="1" applyAlignment="1">
      <alignment wrapText="1"/>
    </xf>
    <xf numFmtId="49" fontId="5" fillId="0" borderId="10" xfId="2" applyNumberFormat="1" applyBorder="1" applyAlignment="1">
      <alignment horizontal="center"/>
    </xf>
    <xf numFmtId="0" fontId="5" fillId="0" borderId="0" xfId="2" applyAlignment="1">
      <alignment vertical="top"/>
    </xf>
    <xf numFmtId="0" fontId="5" fillId="0" borderId="16" xfId="0" applyFont="1" applyBorder="1" applyAlignment="1">
      <alignment vertical="center"/>
    </xf>
    <xf numFmtId="0" fontId="5" fillId="0" borderId="10" xfId="2" applyBorder="1"/>
    <xf numFmtId="164" fontId="6" fillId="5" borderId="5" xfId="3" applyFont="1" applyFill="1" applyBorder="1" applyAlignment="1" applyProtection="1">
      <alignment vertical="center"/>
      <protection locked="0"/>
    </xf>
    <xf numFmtId="0" fontId="6" fillId="0" borderId="10" xfId="1" applyNumberFormat="1" applyFont="1" applyBorder="1" applyAlignment="1" applyProtection="1">
      <alignment vertical="center"/>
    </xf>
    <xf numFmtId="0" fontId="17" fillId="0" borderId="0" xfId="0" applyFont="1" applyAlignment="1">
      <alignment vertical="center" wrapText="1"/>
    </xf>
    <xf numFmtId="0" fontId="5" fillId="2" borderId="8" xfId="0" applyFont="1" applyFill="1" applyBorder="1" applyAlignment="1">
      <alignment vertical="center"/>
    </xf>
    <xf numFmtId="0" fontId="5" fillId="0" borderId="0" xfId="0" applyFont="1"/>
    <xf numFmtId="0" fontId="10" fillId="0" borderId="0" xfId="2" applyFont="1" applyAlignment="1">
      <alignment vertical="top" wrapText="1"/>
    </xf>
    <xf numFmtId="166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5" fillId="0" borderId="14" xfId="0" quotePrefix="1" applyNumberFormat="1" applyFont="1" applyBorder="1" applyAlignment="1">
      <alignment horizontal="left" vertical="center"/>
    </xf>
    <xf numFmtId="49" fontId="5" fillId="0" borderId="13" xfId="0" applyNumberFormat="1" applyFont="1" applyBorder="1" applyAlignment="1">
      <alignment horizontal="left" vertical="center"/>
    </xf>
    <xf numFmtId="49" fontId="5" fillId="0" borderId="14" xfId="0" applyNumberFormat="1" applyFont="1" applyBorder="1" applyAlignment="1">
      <alignment horizontal="left" vertical="center"/>
    </xf>
    <xf numFmtId="49" fontId="6" fillId="6" borderId="16" xfId="0" applyNumberFormat="1" applyFont="1" applyFill="1" applyBorder="1" applyAlignment="1" applyProtection="1">
      <alignment horizontal="left" vertical="top"/>
      <protection locked="0"/>
    </xf>
    <xf numFmtId="49" fontId="6" fillId="7" borderId="0" xfId="0" applyNumberFormat="1" applyFont="1" applyFill="1" applyAlignment="1" applyProtection="1">
      <alignment horizontal="left" vertical="top"/>
      <protection locked="0"/>
    </xf>
    <xf numFmtId="49" fontId="6" fillId="7" borderId="1" xfId="0" applyNumberFormat="1" applyFont="1" applyFill="1" applyBorder="1" applyAlignment="1" applyProtection="1">
      <alignment horizontal="left" vertical="top"/>
      <protection locked="0"/>
    </xf>
    <xf numFmtId="0" fontId="5" fillId="0" borderId="27" xfId="1" applyNumberFormat="1" applyFont="1" applyFill="1" applyBorder="1" applyAlignment="1" applyProtection="1">
      <alignment vertical="center"/>
    </xf>
    <xf numFmtId="0" fontId="5" fillId="0" borderId="28" xfId="1" applyNumberFormat="1" applyFont="1" applyFill="1" applyBorder="1" applyAlignment="1" applyProtection="1">
      <alignment vertical="center"/>
    </xf>
    <xf numFmtId="0" fontId="5" fillId="7" borderId="28" xfId="1" applyNumberFormat="1" applyFont="1" applyFill="1" applyBorder="1" applyAlignment="1" applyProtection="1">
      <alignment vertical="center"/>
      <protection locked="0"/>
    </xf>
    <xf numFmtId="0" fontId="5" fillId="7" borderId="29" xfId="1" applyNumberFormat="1" applyFont="1" applyFill="1" applyBorder="1" applyAlignment="1" applyProtection="1">
      <alignment vertical="center"/>
      <protection locked="0"/>
    </xf>
    <xf numFmtId="0" fontId="5" fillId="0" borderId="18" xfId="1" applyNumberFormat="1" applyFont="1" applyFill="1" applyBorder="1" applyAlignment="1" applyProtection="1">
      <alignment vertical="center"/>
    </xf>
    <xf numFmtId="165" fontId="5" fillId="0" borderId="21" xfId="0" applyNumberFormat="1" applyFont="1" applyBorder="1" applyAlignment="1">
      <alignment vertical="center"/>
    </xf>
    <xf numFmtId="0" fontId="5" fillId="7" borderId="21" xfId="1" applyNumberFormat="1" applyFont="1" applyFill="1" applyBorder="1" applyAlignment="1" applyProtection="1">
      <alignment vertical="center"/>
      <protection locked="0"/>
    </xf>
    <xf numFmtId="0" fontId="5" fillId="0" borderId="21" xfId="1" applyNumberFormat="1" applyFont="1" applyFill="1" applyBorder="1" applyAlignment="1" applyProtection="1">
      <alignment vertical="center"/>
    </xf>
    <xf numFmtId="0" fontId="5" fillId="7" borderId="24" xfId="1" applyNumberFormat="1" applyFont="1" applyFill="1" applyBorder="1" applyAlignment="1" applyProtection="1">
      <alignment vertical="center"/>
      <protection locked="0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7" borderId="28" xfId="0" applyFont="1" applyFill="1" applyBorder="1" applyAlignment="1" applyProtection="1">
      <alignment vertical="center"/>
      <protection locked="0"/>
    </xf>
    <xf numFmtId="0" fontId="5" fillId="7" borderId="29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7" borderId="21" xfId="0" applyFont="1" applyFill="1" applyBorder="1" applyAlignment="1" applyProtection="1">
      <alignment vertical="center"/>
      <protection locked="0"/>
    </xf>
    <xf numFmtId="0" fontId="5" fillId="7" borderId="24" xfId="0" applyFont="1" applyFill="1" applyBorder="1" applyAlignment="1" applyProtection="1">
      <alignment vertical="center"/>
      <protection locked="0"/>
    </xf>
    <xf numFmtId="165" fontId="5" fillId="0" borderId="31" xfId="0" applyNumberFormat="1" applyFont="1" applyBorder="1" applyAlignment="1">
      <alignment vertical="center"/>
    </xf>
    <xf numFmtId="165" fontId="5" fillId="0" borderId="32" xfId="0" applyNumberFormat="1" applyFont="1" applyBorder="1" applyAlignment="1">
      <alignment vertical="center"/>
    </xf>
    <xf numFmtId="165" fontId="5" fillId="0" borderId="33" xfId="0" applyNumberFormat="1" applyFont="1" applyBorder="1" applyAlignment="1">
      <alignment vertical="center"/>
    </xf>
    <xf numFmtId="0" fontId="6" fillId="0" borderId="30" xfId="1" applyNumberFormat="1" applyFont="1" applyBorder="1" applyAlignment="1" applyProtection="1">
      <alignment vertical="center"/>
    </xf>
    <xf numFmtId="165" fontId="6" fillId="0" borderId="34" xfId="0" applyNumberFormat="1" applyFont="1" applyBorder="1" applyAlignment="1">
      <alignment vertical="center"/>
    </xf>
    <xf numFmtId="165" fontId="6" fillId="0" borderId="35" xfId="0" applyNumberFormat="1" applyFont="1" applyBorder="1" applyAlignment="1">
      <alignment vertical="center"/>
    </xf>
    <xf numFmtId="165" fontId="5" fillId="0" borderId="35" xfId="0" applyNumberFormat="1" applyFont="1" applyBorder="1" applyAlignment="1">
      <alignment vertical="center"/>
    </xf>
    <xf numFmtId="10" fontId="6" fillId="4" borderId="30" xfId="0" applyNumberFormat="1" applyFont="1" applyFill="1" applyBorder="1" applyAlignment="1">
      <alignment vertical="center"/>
    </xf>
    <xf numFmtId="0" fontId="5" fillId="0" borderId="30" xfId="0" applyFont="1" applyBorder="1" applyAlignment="1">
      <alignment vertical="center"/>
    </xf>
    <xf numFmtId="49" fontId="5" fillId="0" borderId="21" xfId="0" applyNumberFormat="1" applyFont="1" applyBorder="1" applyAlignment="1">
      <alignment vertical="center"/>
    </xf>
    <xf numFmtId="49" fontId="0" fillId="0" borderId="22" xfId="0" applyNumberFormat="1" applyBorder="1" applyAlignment="1">
      <alignment vertical="center"/>
    </xf>
    <xf numFmtId="49" fontId="0" fillId="0" borderId="23" xfId="0" applyNumberFormat="1" applyBorder="1" applyAlignment="1">
      <alignment vertical="center"/>
    </xf>
    <xf numFmtId="0" fontId="9" fillId="0" borderId="21" xfId="0" quotePrefix="1" applyFont="1" applyBorder="1" applyAlignment="1">
      <alignment vertical="center"/>
    </xf>
    <xf numFmtId="0" fontId="9" fillId="0" borderId="22" xfId="0" quotePrefix="1" applyFont="1" applyBorder="1" applyAlignment="1">
      <alignment vertical="center"/>
    </xf>
    <xf numFmtId="0" fontId="9" fillId="0" borderId="23" xfId="0" quotePrefix="1" applyFont="1" applyBorder="1" applyAlignment="1">
      <alignment vertical="center"/>
    </xf>
    <xf numFmtId="49" fontId="6" fillId="0" borderId="24" xfId="0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165" fontId="5" fillId="0" borderId="37" xfId="0" applyNumberFormat="1" applyFont="1" applyBorder="1" applyAlignment="1">
      <alignment vertical="center"/>
    </xf>
    <xf numFmtId="165" fontId="5" fillId="0" borderId="38" xfId="0" applyNumberFormat="1" applyFont="1" applyBorder="1" applyAlignment="1">
      <alignment vertical="center"/>
    </xf>
    <xf numFmtId="165" fontId="5" fillId="0" borderId="39" xfId="0" applyNumberFormat="1" applyFont="1" applyBorder="1" applyAlignment="1">
      <alignment vertical="center"/>
    </xf>
    <xf numFmtId="0" fontId="6" fillId="0" borderId="40" xfId="1" applyNumberFormat="1" applyFont="1" applyBorder="1" applyAlignment="1" applyProtection="1">
      <alignment vertical="center"/>
    </xf>
    <xf numFmtId="165" fontId="6" fillId="0" borderId="41" xfId="0" applyNumberFormat="1" applyFont="1" applyBorder="1" applyAlignment="1">
      <alignment vertical="center"/>
    </xf>
    <xf numFmtId="165" fontId="6" fillId="0" borderId="42" xfId="0" applyNumberFormat="1" applyFont="1" applyBorder="1" applyAlignment="1">
      <alignment vertical="center"/>
    </xf>
    <xf numFmtId="165" fontId="5" fillId="0" borderId="42" xfId="0" applyNumberFormat="1" applyFont="1" applyBorder="1" applyAlignment="1">
      <alignment vertical="center"/>
    </xf>
    <xf numFmtId="10" fontId="6" fillId="4" borderId="40" xfId="0" applyNumberFormat="1" applyFont="1" applyFill="1" applyBorder="1" applyAlignment="1">
      <alignment vertical="center"/>
    </xf>
    <xf numFmtId="164" fontId="6" fillId="5" borderId="3" xfId="3" applyFont="1" applyFill="1" applyBorder="1" applyAlignment="1" applyProtection="1">
      <alignment vertical="center"/>
      <protection locked="0"/>
    </xf>
    <xf numFmtId="0" fontId="5" fillId="0" borderId="40" xfId="0" applyFont="1" applyBorder="1" applyAlignment="1">
      <alignment vertical="center"/>
    </xf>
    <xf numFmtId="0" fontId="6" fillId="3" borderId="6" xfId="0" quotePrefix="1" applyFont="1" applyFill="1" applyBorder="1" applyAlignment="1">
      <alignment horizontal="left" vertical="center"/>
    </xf>
    <xf numFmtId="49" fontId="5" fillId="0" borderId="15" xfId="0" quotePrefix="1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5" fillId="7" borderId="30" xfId="0" applyFont="1" applyFill="1" applyBorder="1" applyAlignment="1" applyProtection="1">
      <alignment vertical="center"/>
      <protection locked="0"/>
    </xf>
    <xf numFmtId="0" fontId="5" fillId="7" borderId="40" xfId="0" applyFont="1" applyFill="1" applyBorder="1" applyAlignment="1" applyProtection="1">
      <alignment vertical="center"/>
      <protection locked="0"/>
    </xf>
    <xf numFmtId="0" fontId="5" fillId="0" borderId="7" xfId="0" quotePrefix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45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49" fontId="7" fillId="0" borderId="44" xfId="0" applyNumberFormat="1" applyFont="1" applyBorder="1" applyAlignment="1">
      <alignment horizontal="center" vertical="center"/>
    </xf>
    <xf numFmtId="165" fontId="5" fillId="0" borderId="43" xfId="0" applyNumberFormat="1" applyFont="1" applyBorder="1" applyAlignment="1">
      <alignment vertical="center"/>
    </xf>
    <xf numFmtId="49" fontId="6" fillId="0" borderId="20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49" fontId="6" fillId="0" borderId="26" xfId="0" applyNumberFormat="1" applyFont="1" applyBorder="1" applyAlignment="1">
      <alignment vertical="center"/>
    </xf>
    <xf numFmtId="0" fontId="5" fillId="0" borderId="0" xfId="2" applyAlignment="1">
      <alignment vertical="top" wrapText="1"/>
    </xf>
    <xf numFmtId="0" fontId="5" fillId="0" borderId="0" xfId="2"/>
    <xf numFmtId="0" fontId="11" fillId="0" borderId="0" xfId="2" applyFont="1" applyAlignment="1">
      <alignment vertical="top" wrapText="1"/>
    </xf>
    <xf numFmtId="0" fontId="12" fillId="0" borderId="0" xfId="2" applyFont="1" applyAlignment="1">
      <alignment wrapText="1"/>
    </xf>
    <xf numFmtId="49" fontId="6" fillId="7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17" xfId="0" applyNumberForma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>
      <alignment horizontal="left" vertical="center" wrapText="1"/>
    </xf>
    <xf numFmtId="49" fontId="6" fillId="7" borderId="16" xfId="0" applyNumberFormat="1" applyFont="1" applyFill="1" applyBorder="1" applyAlignment="1" applyProtection="1">
      <alignment horizontal="left" vertical="top" wrapText="1"/>
      <protection locked="0"/>
    </xf>
    <xf numFmtId="49" fontId="6" fillId="7" borderId="0" xfId="0" applyNumberFormat="1" applyFont="1" applyFill="1" applyAlignment="1" applyProtection="1">
      <alignment horizontal="left" vertical="top"/>
      <protection locked="0"/>
    </xf>
    <xf numFmtId="49" fontId="6" fillId="7" borderId="1" xfId="0" applyNumberFormat="1" applyFont="1" applyFill="1" applyBorder="1" applyAlignment="1" applyProtection="1">
      <alignment horizontal="left" vertical="top"/>
      <protection locked="0"/>
    </xf>
    <xf numFmtId="49" fontId="0" fillId="7" borderId="11" xfId="0" applyNumberFormat="1" applyFill="1" applyBorder="1" applyAlignment="1" applyProtection="1">
      <alignment horizontal="center" vertical="center" wrapText="1"/>
      <protection locked="0"/>
    </xf>
    <xf numFmtId="49" fontId="17" fillId="0" borderId="0" xfId="0" quotePrefix="1" applyNumberFormat="1" applyFont="1" applyAlignment="1">
      <alignment horizontal="center" vertical="center" wrapText="1"/>
    </xf>
    <xf numFmtId="49" fontId="5" fillId="0" borderId="21" xfId="0" quotePrefix="1" applyNumberFormat="1" applyFont="1" applyBorder="1" applyAlignment="1">
      <alignment horizontal="left" vertical="center"/>
    </xf>
    <xf numFmtId="49" fontId="5" fillId="0" borderId="22" xfId="0" quotePrefix="1" applyNumberFormat="1" applyFont="1" applyBorder="1" applyAlignment="1">
      <alignment horizontal="left" vertical="center"/>
    </xf>
    <xf numFmtId="49" fontId="5" fillId="0" borderId="23" xfId="0" quotePrefix="1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/>
    </xf>
    <xf numFmtId="49" fontId="6" fillId="7" borderId="11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13" xfId="0" applyNumberForma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 wrapText="1"/>
    </xf>
    <xf numFmtId="49" fontId="5" fillId="0" borderId="18" xfId="0" applyNumberFormat="1" applyFont="1" applyBorder="1" applyAlignment="1">
      <alignment horizontal="left" vertical="center"/>
    </xf>
    <xf numFmtId="49" fontId="5" fillId="0" borderId="19" xfId="0" applyNumberFormat="1" applyFont="1" applyBorder="1" applyAlignment="1">
      <alignment horizontal="left" vertical="center"/>
    </xf>
    <xf numFmtId="49" fontId="5" fillId="0" borderId="20" xfId="0" applyNumberFormat="1" applyFont="1" applyBorder="1" applyAlignment="1">
      <alignment horizontal="left" vertical="center"/>
    </xf>
    <xf numFmtId="49" fontId="5" fillId="0" borderId="21" xfId="0" applyNumberFormat="1" applyFont="1" applyBorder="1" applyAlignment="1">
      <alignment horizontal="left" vertical="center"/>
    </xf>
    <xf numFmtId="49" fontId="5" fillId="0" borderId="22" xfId="0" applyNumberFormat="1" applyFont="1" applyBorder="1" applyAlignment="1">
      <alignment horizontal="left" vertical="center"/>
    </xf>
    <xf numFmtId="49" fontId="5" fillId="0" borderId="23" xfId="0" applyNumberFormat="1" applyFont="1" applyBorder="1" applyAlignment="1">
      <alignment horizontal="left" vertical="center"/>
    </xf>
    <xf numFmtId="0" fontId="5" fillId="7" borderId="24" xfId="1" applyNumberFormat="1" applyFont="1" applyFill="1" applyBorder="1" applyAlignment="1" applyProtection="1">
      <alignment horizontal="left" vertical="center" wrapText="1"/>
      <protection locked="0"/>
    </xf>
    <xf numFmtId="0" fontId="5" fillId="7" borderId="25" xfId="1" applyNumberFormat="1" applyFont="1" applyFill="1" applyBorder="1" applyAlignment="1" applyProtection="1">
      <alignment horizontal="left" vertical="center" wrapText="1"/>
      <protection locked="0"/>
    </xf>
    <xf numFmtId="0" fontId="5" fillId="7" borderId="26" xfId="1" applyNumberFormat="1" applyFont="1" applyFill="1" applyBorder="1" applyAlignment="1" applyProtection="1">
      <alignment horizontal="left" vertical="center" wrapText="1"/>
      <protection locked="0"/>
    </xf>
    <xf numFmtId="49" fontId="6" fillId="0" borderId="6" xfId="0" applyNumberFormat="1" applyFont="1" applyBorder="1" applyAlignment="1">
      <alignment horizontal="left" vertical="center"/>
    </xf>
    <xf numFmtId="49" fontId="6" fillId="0" borderId="18" xfId="0" applyNumberFormat="1" applyFont="1" applyBorder="1" applyAlignment="1">
      <alignment horizontal="left" vertical="center"/>
    </xf>
    <xf numFmtId="49" fontId="6" fillId="0" borderId="19" xfId="0" applyNumberFormat="1" applyFont="1" applyBorder="1" applyAlignment="1">
      <alignment horizontal="left" vertical="center"/>
    </xf>
    <xf numFmtId="49" fontId="6" fillId="0" borderId="20" xfId="0" applyNumberFormat="1" applyFont="1" applyBorder="1" applyAlignment="1">
      <alignment horizontal="left" vertical="center"/>
    </xf>
    <xf numFmtId="49" fontId="0" fillId="0" borderId="6" xfId="0" applyNumberFormat="1" applyBorder="1" applyAlignment="1">
      <alignment horizontal="right" vertical="center"/>
    </xf>
    <xf numFmtId="49" fontId="5" fillId="0" borderId="0" xfId="0" applyNumberFormat="1" applyFont="1" applyAlignment="1">
      <alignment vertical="top"/>
    </xf>
    <xf numFmtId="166" fontId="6" fillId="7" borderId="1" xfId="0" applyNumberFormat="1" applyFont="1" applyFill="1" applyBorder="1" applyAlignment="1" applyProtection="1">
      <alignment horizontal="left" wrapText="1"/>
      <protection locked="0"/>
    </xf>
    <xf numFmtId="166" fontId="17" fillId="0" borderId="16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0" fillId="0" borderId="12" xfId="0" applyNumberForma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/>
    </xf>
    <xf numFmtId="0" fontId="5" fillId="0" borderId="0" xfId="0" applyFont="1"/>
    <xf numFmtId="0" fontId="0" fillId="0" borderId="0" xfId="0"/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top" wrapText="1"/>
    </xf>
    <xf numFmtId="0" fontId="5" fillId="0" borderId="16" xfId="0" applyFont="1" applyBorder="1" applyAlignment="1">
      <alignment vertical="top"/>
    </xf>
    <xf numFmtId="0" fontId="5" fillId="0" borderId="1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49" fontId="6" fillId="7" borderId="16" xfId="0" applyNumberFormat="1" applyFont="1" applyFill="1" applyBorder="1" applyAlignment="1" applyProtection="1">
      <alignment horizontal="center" vertical="top" wrapText="1"/>
      <protection locked="0"/>
    </xf>
    <xf numFmtId="49" fontId="6" fillId="7" borderId="0" xfId="0" applyNumberFormat="1" applyFont="1" applyFill="1" applyAlignment="1" applyProtection="1">
      <alignment horizontal="center" vertical="top" wrapText="1"/>
      <protection locked="0"/>
    </xf>
    <xf numFmtId="49" fontId="6" fillId="7" borderId="1" xfId="0" applyNumberFormat="1" applyFont="1" applyFill="1" applyBorder="1" applyAlignment="1" applyProtection="1">
      <alignment horizontal="center" vertical="top" wrapText="1"/>
      <protection locked="0"/>
    </xf>
  </cellXfs>
  <cellStyles count="4">
    <cellStyle name="Currency" xfId="3" builtinId="4"/>
    <cellStyle name="Normal" xfId="0" builtinId="0"/>
    <cellStyle name="Percent" xfId="1" builtinId="5"/>
    <cellStyle name="Standard 2" xfId="2" xr:uid="{00000000-0005-0000-0000-000002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373811</xdr:colOff>
      <xdr:row>0</xdr:row>
      <xdr:rowOff>0</xdr:rowOff>
    </xdr:from>
    <xdr:to>
      <xdr:col>16</xdr:col>
      <xdr:colOff>497636</xdr:colOff>
      <xdr:row>0</xdr:row>
      <xdr:rowOff>847725</xdr:rowOff>
    </xdr:to>
    <xdr:pic>
      <xdr:nvPicPr>
        <xdr:cNvPr id="1034" name="Grafik 1">
          <a:extLst>
            <a:ext uri="{FF2B5EF4-FFF2-40B4-BE49-F238E27FC236}">
              <a16:creationId xmlns:a16="http://schemas.microsoft.com/office/drawing/2014/main" id="{0119C9EF-6F4F-417D-9B9C-B0E2B291D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9683" y="0"/>
          <a:ext cx="1538557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zoomScale="148" zoomScaleNormal="148" workbookViewId="0">
      <selection activeCell="C15" sqref="C15"/>
    </sheetView>
  </sheetViews>
  <sheetFormatPr defaultColWidth="11.42578125" defaultRowHeight="11.25"/>
  <cols>
    <col min="1" max="1" width="3.28515625" style="21" customWidth="1"/>
    <col min="2" max="2" width="59.28515625" style="21" customWidth="1"/>
    <col min="3" max="4" width="24.7109375" style="21" customWidth="1"/>
    <col min="5" max="5" width="6.7109375" style="21" customWidth="1"/>
    <col min="6" max="6" width="4.28515625" style="21" customWidth="1"/>
    <col min="7" max="16384" width="11.42578125" style="21"/>
  </cols>
  <sheetData>
    <row r="1" spans="1:11" ht="15">
      <c r="A1" s="108" t="s">
        <v>0</v>
      </c>
      <c r="B1" s="109"/>
      <c r="C1" s="109"/>
      <c r="D1" s="109"/>
      <c r="E1" s="109"/>
      <c r="F1" s="109"/>
      <c r="G1" s="20"/>
      <c r="H1" s="20"/>
      <c r="I1" s="20"/>
      <c r="J1" s="20"/>
      <c r="K1" s="20"/>
    </row>
    <row r="2" spans="1:11">
      <c r="A2" s="34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2.5">
      <c r="B3" s="22" t="s">
        <v>1</v>
      </c>
      <c r="C3" s="23" t="s">
        <v>2</v>
      </c>
      <c r="D3" s="23" t="s">
        <v>3</v>
      </c>
    </row>
    <row r="4" spans="1:11">
      <c r="B4" s="24" t="s">
        <v>4</v>
      </c>
      <c r="C4" s="25" t="s">
        <v>5</v>
      </c>
      <c r="D4" s="25" t="s">
        <v>6</v>
      </c>
    </row>
    <row r="5" spans="1:11">
      <c r="B5" s="24" t="s">
        <v>7</v>
      </c>
      <c r="C5" s="25" t="s">
        <v>8</v>
      </c>
      <c r="D5" s="25" t="s">
        <v>9</v>
      </c>
    </row>
    <row r="6" spans="1:11">
      <c r="A6" s="106"/>
      <c r="B6" s="107"/>
      <c r="C6" s="107"/>
      <c r="D6" s="107"/>
      <c r="E6" s="107"/>
      <c r="F6" s="107"/>
    </row>
    <row r="7" spans="1:11" ht="23.1" customHeight="1">
      <c r="A7" s="26" t="s">
        <v>10</v>
      </c>
      <c r="B7" s="106" t="s">
        <v>77</v>
      </c>
      <c r="C7" s="106"/>
      <c r="D7" s="106"/>
      <c r="E7" s="106"/>
      <c r="F7" s="106"/>
    </row>
    <row r="8" spans="1:11">
      <c r="A8" s="26" t="s">
        <v>11</v>
      </c>
      <c r="B8" s="106" t="s">
        <v>83</v>
      </c>
      <c r="C8" s="106"/>
      <c r="D8" s="106"/>
      <c r="E8" s="106"/>
      <c r="F8" s="106"/>
    </row>
    <row r="9" spans="1:11">
      <c r="A9" s="26"/>
      <c r="B9" s="106"/>
      <c r="C9" s="106"/>
      <c r="D9" s="106"/>
      <c r="E9" s="106"/>
      <c r="F9" s="106"/>
    </row>
    <row r="10" spans="1:11">
      <c r="A10" s="26"/>
      <c r="B10" s="106"/>
      <c r="C10" s="106"/>
      <c r="D10" s="106"/>
      <c r="E10" s="106"/>
      <c r="F10" s="106"/>
    </row>
    <row r="11" spans="1:11" ht="15">
      <c r="A11" s="108" t="s">
        <v>12</v>
      </c>
      <c r="B11" s="109"/>
      <c r="C11" s="109"/>
      <c r="D11" s="109"/>
      <c r="E11" s="109"/>
      <c r="F11" s="109"/>
      <c r="G11" s="20"/>
      <c r="H11" s="20"/>
      <c r="I11" s="20"/>
      <c r="J11" s="20"/>
      <c r="K11" s="20"/>
    </row>
    <row r="12" spans="1:11">
      <c r="A12" s="26"/>
      <c r="B12" s="106"/>
      <c r="C12" s="106"/>
      <c r="D12" s="106"/>
      <c r="E12" s="106"/>
      <c r="F12" s="106"/>
    </row>
    <row r="13" spans="1:11" ht="22.5">
      <c r="B13" s="22" t="s">
        <v>13</v>
      </c>
      <c r="C13" s="23" t="s">
        <v>14</v>
      </c>
      <c r="D13" s="23" t="s">
        <v>15</v>
      </c>
    </row>
    <row r="14" spans="1:11">
      <c r="B14" s="24" t="s">
        <v>16</v>
      </c>
      <c r="C14" s="25" t="s">
        <v>17</v>
      </c>
      <c r="D14" s="25" t="s">
        <v>18</v>
      </c>
    </row>
    <row r="15" spans="1:11">
      <c r="B15" s="28" t="s">
        <v>19</v>
      </c>
      <c r="C15" s="25" t="s">
        <v>20</v>
      </c>
      <c r="D15" s="25" t="s">
        <v>21</v>
      </c>
    </row>
    <row r="16" spans="1:11">
      <c r="B16" s="28" t="s">
        <v>22</v>
      </c>
      <c r="C16" s="25" t="s">
        <v>23</v>
      </c>
      <c r="D16" s="25" t="s">
        <v>24</v>
      </c>
    </row>
    <row r="17" spans="1:6">
      <c r="A17" s="106"/>
      <c r="B17" s="107"/>
      <c r="C17" s="107"/>
      <c r="D17" s="107"/>
      <c r="E17" s="107"/>
      <c r="F17" s="107"/>
    </row>
    <row r="18" spans="1:6" ht="23.1" customHeight="1">
      <c r="A18" s="26" t="s">
        <v>25</v>
      </c>
      <c r="B18" s="106" t="s">
        <v>26</v>
      </c>
      <c r="C18" s="106"/>
      <c r="D18" s="106"/>
      <c r="E18" s="106"/>
      <c r="F18" s="106"/>
    </row>
    <row r="19" spans="1:6">
      <c r="A19" s="26" t="s">
        <v>27</v>
      </c>
      <c r="B19" s="106" t="s">
        <v>84</v>
      </c>
      <c r="C19" s="106"/>
      <c r="D19" s="106"/>
      <c r="E19" s="106"/>
      <c r="F19" s="106"/>
    </row>
  </sheetData>
  <sheetProtection algorithmName="SHA-512" hashValue="tazDt5tQwqRuuAOiF7/FYc0p+//mwUgNR2uToKVtm5b/k25L7wFiCrDcqA06y8SxTeZBL7STGLE/XmPH34D+iQ==" saltValue="3nb8fU9Xuo9LDRaDVNFpHw==" spinCount="100000" sheet="1" objects="1" scenarios="1"/>
  <mergeCells count="11">
    <mergeCell ref="A1:F1"/>
    <mergeCell ref="A6:F6"/>
    <mergeCell ref="B7:F7"/>
    <mergeCell ref="B8:F8"/>
    <mergeCell ref="B10:F10"/>
    <mergeCell ref="A17:F17"/>
    <mergeCell ref="B18:F18"/>
    <mergeCell ref="B19:F19"/>
    <mergeCell ref="A11:F11"/>
    <mergeCell ref="B9:F9"/>
    <mergeCell ref="B12:F12"/>
  </mergeCells>
  <pageMargins left="0.78740157499999996" right="0.78740157499999996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9"/>
  <sheetViews>
    <sheetView showGridLines="0" tabSelected="1" zoomScale="117" zoomScaleNormal="117" zoomScaleSheetLayoutView="100" workbookViewId="0">
      <pane ySplit="8" topLeftCell="A9" activePane="bottomLeft" state="frozen"/>
      <selection pane="bottomLeft" activeCell="D3" sqref="D3"/>
    </sheetView>
  </sheetViews>
  <sheetFormatPr defaultColWidth="5" defaultRowHeight="10.15" customHeight="1"/>
  <cols>
    <col min="1" max="1" width="4" style="5" customWidth="1"/>
    <col min="2" max="2" width="1.42578125" style="5" customWidth="1"/>
    <col min="3" max="3" width="14" style="10" customWidth="1"/>
    <col min="4" max="4" width="22.42578125" style="11" customWidth="1"/>
    <col min="5" max="5" width="9.7109375" style="5" customWidth="1"/>
    <col min="6" max="6" width="9.7109375" style="12" customWidth="1"/>
    <col min="7" max="7" width="10.7109375" style="5" customWidth="1"/>
    <col min="8" max="8" width="9.7109375" style="12" customWidth="1"/>
    <col min="9" max="9" width="10.7109375" style="5" customWidth="1"/>
    <col min="10" max="10" width="9.7109375" style="12" customWidth="1"/>
    <col min="11" max="11" width="10.7109375" style="5" customWidth="1"/>
    <col min="12" max="12" width="9.7109375" style="12" customWidth="1"/>
    <col min="13" max="13" width="10.7109375" style="5" customWidth="1"/>
    <col min="14" max="14" width="9.7109375" style="13" customWidth="1"/>
    <col min="15" max="15" width="10.7109375" style="1" customWidth="1"/>
    <col min="16" max="16" width="9.7109375" style="1" customWidth="1"/>
    <col min="17" max="18" width="10.7109375" style="1" customWidth="1"/>
    <col min="19" max="16384" width="5" style="1"/>
  </cols>
  <sheetData>
    <row r="1" spans="1:17" ht="69.75" customHeight="1">
      <c r="A1" s="155" t="s">
        <v>87</v>
      </c>
      <c r="B1" s="156"/>
      <c r="C1" s="157"/>
      <c r="D1" s="157"/>
      <c r="E1" s="158"/>
      <c r="F1" s="158"/>
      <c r="G1" s="158"/>
      <c r="H1" s="158"/>
      <c r="I1" s="158"/>
      <c r="J1" s="158"/>
      <c r="K1" s="158"/>
      <c r="L1" s="158"/>
      <c r="M1" s="159"/>
      <c r="N1" s="160"/>
      <c r="O1" s="160"/>
      <c r="P1" s="94"/>
      <c r="Q1" s="3"/>
    </row>
    <row r="2" spans="1:17" ht="14.1" customHeight="1">
      <c r="A2" s="161" t="s">
        <v>28</v>
      </c>
      <c r="B2" s="161"/>
      <c r="C2" s="162"/>
      <c r="D2" s="40" t="s">
        <v>88</v>
      </c>
      <c r="E2" s="163" t="s">
        <v>29</v>
      </c>
      <c r="F2" s="163"/>
      <c r="G2" s="166" t="s">
        <v>89</v>
      </c>
      <c r="H2" s="166"/>
      <c r="I2" s="166"/>
      <c r="J2" s="166"/>
      <c r="K2" s="166"/>
      <c r="L2" s="166"/>
      <c r="M2" s="27"/>
      <c r="O2" s="2" t="s">
        <v>30</v>
      </c>
      <c r="P2" s="113" t="s">
        <v>91</v>
      </c>
      <c r="Q2" s="113"/>
    </row>
    <row r="3" spans="1:17" ht="22.5" customHeight="1">
      <c r="A3" s="164" t="s">
        <v>31</v>
      </c>
      <c r="B3" s="164"/>
      <c r="C3" s="165"/>
      <c r="D3" s="41"/>
      <c r="E3" s="1"/>
      <c r="F3" s="1"/>
      <c r="G3" s="167"/>
      <c r="H3" s="167"/>
      <c r="I3" s="167"/>
      <c r="J3" s="167"/>
      <c r="K3" s="167"/>
      <c r="L3" s="167"/>
      <c r="O3" s="2" t="s">
        <v>32</v>
      </c>
      <c r="P3" s="114" t="s">
        <v>90</v>
      </c>
      <c r="Q3" s="114"/>
    </row>
    <row r="4" spans="1:17" ht="14.1" customHeight="1">
      <c r="A4" s="121" t="s">
        <v>33</v>
      </c>
      <c r="B4" s="121"/>
      <c r="C4" s="122"/>
      <c r="D4" s="42"/>
      <c r="E4" s="3"/>
      <c r="F4" s="3"/>
      <c r="G4" s="168"/>
      <c r="H4" s="168"/>
      <c r="I4" s="168"/>
      <c r="J4" s="168"/>
      <c r="K4" s="168"/>
      <c r="L4" s="168"/>
      <c r="M4" s="7"/>
      <c r="O4" s="2" t="s">
        <v>34</v>
      </c>
      <c r="P4" s="115"/>
      <c r="Q4" s="115"/>
    </row>
    <row r="5" spans="1:17" s="4" customFormat="1" ht="27.75" customHeight="1">
      <c r="A5" s="79"/>
      <c r="B5" s="79"/>
      <c r="C5" s="80"/>
      <c r="D5" s="81"/>
      <c r="E5" s="80"/>
      <c r="F5" s="123"/>
      <c r="G5" s="124"/>
      <c r="H5" s="110"/>
      <c r="I5" s="111"/>
      <c r="J5" s="110"/>
      <c r="K5" s="111"/>
      <c r="L5" s="110"/>
      <c r="M5" s="111"/>
      <c r="N5" s="110"/>
      <c r="O5" s="111"/>
      <c r="P5" s="110"/>
      <c r="Q5" s="116"/>
    </row>
    <row r="6" spans="1:17" ht="9.75" customHeight="1">
      <c r="C6" s="117" t="s">
        <v>35</v>
      </c>
      <c r="D6" s="117"/>
      <c r="E6" s="97" t="s">
        <v>36</v>
      </c>
      <c r="F6" s="100" t="s">
        <v>37</v>
      </c>
      <c r="G6" s="6" t="s">
        <v>38</v>
      </c>
      <c r="H6" s="100" t="s">
        <v>37</v>
      </c>
      <c r="I6" s="6" t="s">
        <v>38</v>
      </c>
      <c r="J6" s="100" t="s">
        <v>37</v>
      </c>
      <c r="K6" s="6" t="s">
        <v>38</v>
      </c>
      <c r="L6" s="100" t="s">
        <v>37</v>
      </c>
      <c r="M6" s="6" t="s">
        <v>38</v>
      </c>
      <c r="N6" s="100" t="s">
        <v>37</v>
      </c>
      <c r="O6" s="6" t="s">
        <v>38</v>
      </c>
      <c r="P6" s="100" t="s">
        <v>37</v>
      </c>
      <c r="Q6" s="6" t="s">
        <v>38</v>
      </c>
    </row>
    <row r="7" spans="1:17" ht="10.15" customHeight="1">
      <c r="C7" s="125" t="s">
        <v>39</v>
      </c>
      <c r="D7" s="125"/>
      <c r="E7" s="98" t="s">
        <v>40</v>
      </c>
      <c r="F7" s="100" t="s">
        <v>41</v>
      </c>
      <c r="G7" s="6" t="s">
        <v>42</v>
      </c>
      <c r="H7" s="100" t="s">
        <v>41</v>
      </c>
      <c r="I7" s="6" t="s">
        <v>42</v>
      </c>
      <c r="J7" s="100" t="s">
        <v>41</v>
      </c>
      <c r="K7" s="6" t="s">
        <v>42</v>
      </c>
      <c r="L7" s="100" t="s">
        <v>41</v>
      </c>
      <c r="M7" s="6" t="s">
        <v>42</v>
      </c>
      <c r="N7" s="100" t="s">
        <v>41</v>
      </c>
      <c r="O7" s="6" t="s">
        <v>42</v>
      </c>
      <c r="P7" s="100" t="s">
        <v>41</v>
      </c>
      <c r="Q7" s="6" t="s">
        <v>42</v>
      </c>
    </row>
    <row r="8" spans="1:17" ht="10.15" customHeight="1">
      <c r="A8" s="7"/>
      <c r="B8" s="7"/>
      <c r="C8" s="18"/>
      <c r="D8" s="19"/>
      <c r="E8" s="99" t="s">
        <v>43</v>
      </c>
      <c r="F8" s="101" t="s">
        <v>44</v>
      </c>
      <c r="G8" s="8" t="s">
        <v>45</v>
      </c>
      <c r="H8" s="101" t="s">
        <v>44</v>
      </c>
      <c r="I8" s="8" t="s">
        <v>45</v>
      </c>
      <c r="J8" s="101" t="s">
        <v>44</v>
      </c>
      <c r="K8" s="8" t="s">
        <v>45</v>
      </c>
      <c r="L8" s="101" t="s">
        <v>44</v>
      </c>
      <c r="M8" s="8" t="s">
        <v>45</v>
      </c>
      <c r="N8" s="101" t="s">
        <v>44</v>
      </c>
      <c r="O8" s="8" t="s">
        <v>45</v>
      </c>
      <c r="P8" s="101" t="s">
        <v>44</v>
      </c>
      <c r="Q8" s="8" t="s">
        <v>45</v>
      </c>
    </row>
    <row r="9" spans="1:17" s="9" customFormat="1" ht="16.5" customHeight="1">
      <c r="A9" s="92" t="s">
        <v>46</v>
      </c>
      <c r="B9" s="112" t="s">
        <v>78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</row>
    <row r="10" spans="1:17" ht="12.4" customHeight="1">
      <c r="A10" s="38" t="s">
        <v>47</v>
      </c>
      <c r="B10" s="126" t="s">
        <v>79</v>
      </c>
      <c r="C10" s="127"/>
      <c r="D10" s="128"/>
      <c r="E10" s="43"/>
      <c r="F10" s="52"/>
      <c r="G10" s="61"/>
      <c r="H10" s="52"/>
      <c r="I10" s="61"/>
      <c r="J10" s="52"/>
      <c r="K10" s="61"/>
      <c r="L10" s="52"/>
      <c r="M10" s="61"/>
      <c r="N10" s="52"/>
      <c r="O10" s="61"/>
      <c r="P10" s="52"/>
      <c r="Q10" s="82"/>
    </row>
    <row r="11" spans="1:17" ht="12.4" customHeight="1">
      <c r="A11" s="39" t="s">
        <v>48</v>
      </c>
      <c r="B11" s="129" t="s">
        <v>49</v>
      </c>
      <c r="C11" s="130"/>
      <c r="D11" s="131"/>
      <c r="E11" s="44"/>
      <c r="F11" s="53"/>
      <c r="G11" s="62"/>
      <c r="H11" s="53"/>
      <c r="I11" s="62"/>
      <c r="J11" s="53"/>
      <c r="K11" s="62"/>
      <c r="L11" s="53"/>
      <c r="M11" s="62"/>
      <c r="N11" s="53"/>
      <c r="O11" s="62"/>
      <c r="P11" s="53"/>
      <c r="Q11" s="83"/>
    </row>
    <row r="12" spans="1:17" ht="12.4" customHeight="1">
      <c r="A12" s="37"/>
      <c r="B12" s="118" t="s">
        <v>50</v>
      </c>
      <c r="C12" s="119"/>
      <c r="D12" s="120"/>
      <c r="E12" s="45">
        <v>30</v>
      </c>
      <c r="F12" s="54"/>
      <c r="G12" s="62">
        <f>$E12*F12</f>
        <v>0</v>
      </c>
      <c r="H12" s="54"/>
      <c r="I12" s="62">
        <f t="shared" ref="I12" si="0">$E12*H12</f>
        <v>0</v>
      </c>
      <c r="J12" s="54"/>
      <c r="K12" s="62">
        <f t="shared" ref="K12" si="1">$E12*J12</f>
        <v>0</v>
      </c>
      <c r="L12" s="54"/>
      <c r="M12" s="62">
        <f t="shared" ref="M12" si="2">$E12*L12</f>
        <v>0</v>
      </c>
      <c r="N12" s="54"/>
      <c r="O12" s="62">
        <f t="shared" ref="O12" si="3">$E12*N12</f>
        <v>0</v>
      </c>
      <c r="P12" s="54"/>
      <c r="Q12" s="83">
        <f t="shared" ref="Q12:Q14" si="4">$E12*P12</f>
        <v>0</v>
      </c>
    </row>
    <row r="13" spans="1:17" ht="12.4" customHeight="1">
      <c r="A13" s="37"/>
      <c r="B13" s="118" t="s">
        <v>51</v>
      </c>
      <c r="C13" s="119"/>
      <c r="D13" s="120"/>
      <c r="E13" s="45">
        <v>50</v>
      </c>
      <c r="F13" s="54"/>
      <c r="G13" s="62">
        <f>$E13*F13</f>
        <v>0</v>
      </c>
      <c r="H13" s="54"/>
      <c r="I13" s="62">
        <f t="shared" ref="I13" si="5">$E13*H13</f>
        <v>0</v>
      </c>
      <c r="J13" s="54"/>
      <c r="K13" s="62">
        <f t="shared" ref="K13" si="6">$E13*J13</f>
        <v>0</v>
      </c>
      <c r="L13" s="54"/>
      <c r="M13" s="62">
        <f t="shared" ref="M13" si="7">$E13*L13</f>
        <v>0</v>
      </c>
      <c r="N13" s="54"/>
      <c r="O13" s="62">
        <f t="shared" ref="O13" si="8">$E13*N13</f>
        <v>0</v>
      </c>
      <c r="P13" s="54"/>
      <c r="Q13" s="83">
        <f t="shared" si="4"/>
        <v>0</v>
      </c>
    </row>
    <row r="14" spans="1:17" ht="12.4" customHeight="1">
      <c r="A14" s="37" t="s">
        <v>52</v>
      </c>
      <c r="B14" s="118" t="s">
        <v>81</v>
      </c>
      <c r="C14" s="119"/>
      <c r="D14" s="120"/>
      <c r="E14" s="45">
        <v>5</v>
      </c>
      <c r="F14" s="54"/>
      <c r="G14" s="62">
        <f>$E14*F14</f>
        <v>0</v>
      </c>
      <c r="H14" s="54"/>
      <c r="I14" s="62">
        <f t="shared" ref="I14" si="9">$E14*H14</f>
        <v>0</v>
      </c>
      <c r="J14" s="54"/>
      <c r="K14" s="62">
        <f t="shared" ref="K14" si="10">$E14*J14</f>
        <v>0</v>
      </c>
      <c r="L14" s="54"/>
      <c r="M14" s="62">
        <f t="shared" ref="M14" si="11">$E14*L14</f>
        <v>0</v>
      </c>
      <c r="N14" s="54"/>
      <c r="O14" s="62">
        <f t="shared" ref="O14" si="12">$E14*N14</f>
        <v>0</v>
      </c>
      <c r="P14" s="54"/>
      <c r="Q14" s="83">
        <f t="shared" si="4"/>
        <v>0</v>
      </c>
    </row>
    <row r="15" spans="1:17" ht="12.4" customHeight="1">
      <c r="A15" s="37" t="s">
        <v>53</v>
      </c>
      <c r="B15" s="118" t="s">
        <v>54</v>
      </c>
      <c r="C15" s="119"/>
      <c r="D15" s="120"/>
      <c r="E15" s="44"/>
      <c r="F15" s="53"/>
      <c r="G15" s="62"/>
      <c r="H15" s="53"/>
      <c r="I15" s="62"/>
      <c r="J15" s="53"/>
      <c r="K15" s="62"/>
      <c r="L15" s="53"/>
      <c r="M15" s="62"/>
      <c r="N15" s="53"/>
      <c r="O15" s="62"/>
      <c r="P15" s="53"/>
      <c r="Q15" s="83"/>
    </row>
    <row r="16" spans="1:17" ht="12.4" customHeight="1">
      <c r="A16" s="93"/>
      <c r="B16" s="132" t="s">
        <v>55</v>
      </c>
      <c r="C16" s="133"/>
      <c r="D16" s="134"/>
      <c r="E16" s="46">
        <v>15</v>
      </c>
      <c r="F16" s="55"/>
      <c r="G16" s="63">
        <f>$E16*F16</f>
        <v>0</v>
      </c>
      <c r="H16" s="55"/>
      <c r="I16" s="63">
        <f t="shared" ref="I16" si="13">$E16*H16</f>
        <v>0</v>
      </c>
      <c r="J16" s="55"/>
      <c r="K16" s="63">
        <f t="shared" ref="K16" si="14">$E16*J16</f>
        <v>0</v>
      </c>
      <c r="L16" s="55"/>
      <c r="M16" s="63">
        <f t="shared" ref="M16" si="15">$E16*L16</f>
        <v>0</v>
      </c>
      <c r="N16" s="55"/>
      <c r="O16" s="63">
        <f t="shared" ref="O16" si="16">$E16*N16</f>
        <v>0</v>
      </c>
      <c r="P16" s="55"/>
      <c r="Q16" s="84">
        <f t="shared" ref="Q16" si="17">$E16*P16</f>
        <v>0</v>
      </c>
    </row>
    <row r="17" spans="1:17" s="9" customFormat="1" ht="12.4" customHeight="1">
      <c r="A17" s="135" t="s">
        <v>56</v>
      </c>
      <c r="B17" s="143"/>
      <c r="C17" s="144"/>
      <c r="D17" s="145"/>
      <c r="E17" s="15">
        <f>SUM(E12:E16)</f>
        <v>100</v>
      </c>
      <c r="F17" s="56"/>
      <c r="G17" s="64">
        <f>SUM(G12:G16)</f>
        <v>0</v>
      </c>
      <c r="H17" s="56"/>
      <c r="I17" s="64">
        <f t="shared" ref="I17" si="18">SUM(I12:I16)</f>
        <v>0</v>
      </c>
      <c r="J17" s="56"/>
      <c r="K17" s="64">
        <f t="shared" ref="K17" si="19">SUM(K12:K16)</f>
        <v>0</v>
      </c>
      <c r="L17" s="56"/>
      <c r="M17" s="64">
        <f t="shared" ref="M17" si="20">SUM(M12:M16)</f>
        <v>0</v>
      </c>
      <c r="N17" s="56"/>
      <c r="O17" s="64">
        <f t="shared" ref="O17" si="21">SUM(O12:O16)</f>
        <v>0</v>
      </c>
      <c r="P17" s="56"/>
      <c r="Q17" s="85">
        <f t="shared" ref="Q17" si="22">SUM(Q12:Q16)</f>
        <v>0</v>
      </c>
    </row>
    <row r="18" spans="1:17" s="9" customFormat="1" ht="12.4" customHeight="1">
      <c r="A18" s="38" t="s">
        <v>57</v>
      </c>
      <c r="B18" s="126" t="s">
        <v>80</v>
      </c>
      <c r="C18" s="127"/>
      <c r="D18" s="128"/>
      <c r="E18" s="47"/>
      <c r="F18" s="57"/>
      <c r="G18" s="65"/>
      <c r="H18" s="57"/>
      <c r="I18" s="65"/>
      <c r="J18" s="57"/>
      <c r="K18" s="65"/>
      <c r="L18" s="57"/>
      <c r="M18" s="65"/>
      <c r="N18" s="57"/>
      <c r="O18" s="65"/>
      <c r="P18" s="57"/>
      <c r="Q18" s="86"/>
    </row>
    <row r="19" spans="1:17" s="9" customFormat="1" ht="12.4" customHeight="1">
      <c r="A19" s="39" t="s">
        <v>58</v>
      </c>
      <c r="B19" s="129" t="s">
        <v>59</v>
      </c>
      <c r="C19" s="130"/>
      <c r="D19" s="131"/>
      <c r="E19" s="48">
        <f>$E24*F24</f>
        <v>0</v>
      </c>
      <c r="F19" s="58"/>
      <c r="G19" s="66"/>
      <c r="H19" s="58"/>
      <c r="I19" s="66"/>
      <c r="J19" s="58"/>
      <c r="K19" s="66"/>
      <c r="L19" s="58"/>
      <c r="M19" s="66"/>
      <c r="N19" s="58"/>
      <c r="O19" s="66"/>
      <c r="P19" s="58"/>
      <c r="Q19" s="87"/>
    </row>
    <row r="20" spans="1:17" s="9" customFormat="1" ht="12.4" customHeight="1">
      <c r="A20" s="37"/>
      <c r="B20" s="118" t="s">
        <v>60</v>
      </c>
      <c r="C20" s="119"/>
      <c r="D20" s="120"/>
      <c r="E20" s="49"/>
      <c r="F20" s="59"/>
      <c r="G20" s="67">
        <f>$E20*F20</f>
        <v>0</v>
      </c>
      <c r="H20" s="59"/>
      <c r="I20" s="67">
        <f t="shared" ref="I20" si="23">$E20*H20</f>
        <v>0</v>
      </c>
      <c r="J20" s="59"/>
      <c r="K20" s="67">
        <f t="shared" ref="K20" si="24">$E20*J20</f>
        <v>0</v>
      </c>
      <c r="L20" s="59"/>
      <c r="M20" s="67">
        <f t="shared" ref="M20" si="25">$E20*L20</f>
        <v>0</v>
      </c>
      <c r="N20" s="59"/>
      <c r="O20" s="67">
        <f t="shared" ref="O20" si="26">$E20*N20</f>
        <v>0</v>
      </c>
      <c r="P20" s="59"/>
      <c r="Q20" s="88">
        <f t="shared" ref="Q20:Q22" si="27">$E20*P20</f>
        <v>0</v>
      </c>
    </row>
    <row r="21" spans="1:17" s="9" customFormat="1" ht="12.4" customHeight="1">
      <c r="A21" s="37"/>
      <c r="B21" s="118" t="s">
        <v>61</v>
      </c>
      <c r="C21" s="119"/>
      <c r="D21" s="120"/>
      <c r="E21" s="49"/>
      <c r="F21" s="59"/>
      <c r="G21" s="67">
        <f>$E21*F21</f>
        <v>0</v>
      </c>
      <c r="H21" s="59"/>
      <c r="I21" s="67">
        <f t="shared" ref="I21" si="28">$E21*H21</f>
        <v>0</v>
      </c>
      <c r="J21" s="59"/>
      <c r="K21" s="67">
        <f t="shared" ref="K21" si="29">$E21*J21</f>
        <v>0</v>
      </c>
      <c r="L21" s="59"/>
      <c r="M21" s="67">
        <f t="shared" ref="M21" si="30">$E21*L21</f>
        <v>0</v>
      </c>
      <c r="N21" s="59"/>
      <c r="O21" s="67">
        <f t="shared" ref="O21" si="31">$E21*N21</f>
        <v>0</v>
      </c>
      <c r="P21" s="59"/>
      <c r="Q21" s="88">
        <f t="shared" si="27"/>
        <v>0</v>
      </c>
    </row>
    <row r="22" spans="1:17" s="9" customFormat="1" ht="12.4" customHeight="1">
      <c r="A22" s="37" t="s">
        <v>62</v>
      </c>
      <c r="B22" s="118" t="s">
        <v>81</v>
      </c>
      <c r="C22" s="119"/>
      <c r="D22" s="120"/>
      <c r="E22" s="49"/>
      <c r="F22" s="59"/>
      <c r="G22" s="67">
        <f>$E22*F22</f>
        <v>0</v>
      </c>
      <c r="H22" s="59"/>
      <c r="I22" s="67">
        <f t="shared" ref="I22" si="32">$E22*H22</f>
        <v>0</v>
      </c>
      <c r="J22" s="59"/>
      <c r="K22" s="67">
        <f t="shared" ref="K22" si="33">$E22*J22</f>
        <v>0</v>
      </c>
      <c r="L22" s="59"/>
      <c r="M22" s="67">
        <f t="shared" ref="M22" si="34">$E22*L22</f>
        <v>0</v>
      </c>
      <c r="N22" s="59"/>
      <c r="O22" s="67">
        <f t="shared" ref="O22" si="35">$E22*N22</f>
        <v>0</v>
      </c>
      <c r="P22" s="59"/>
      <c r="Q22" s="88">
        <f t="shared" si="27"/>
        <v>0</v>
      </c>
    </row>
    <row r="23" spans="1:17" s="9" customFormat="1" ht="12.4" customHeight="1">
      <c r="A23" s="37" t="s">
        <v>63</v>
      </c>
      <c r="B23" s="118" t="s">
        <v>64</v>
      </c>
      <c r="C23" s="119"/>
      <c r="D23" s="120"/>
      <c r="E23" s="50"/>
      <c r="F23" s="58"/>
      <c r="G23" s="66"/>
      <c r="H23" s="58"/>
      <c r="I23" s="66"/>
      <c r="J23" s="58"/>
      <c r="K23" s="66"/>
      <c r="L23" s="58"/>
      <c r="M23" s="66"/>
      <c r="N23" s="58"/>
      <c r="O23" s="66"/>
      <c r="P23" s="58"/>
      <c r="Q23" s="87"/>
    </row>
    <row r="24" spans="1:17" ht="12.75">
      <c r="A24" s="93"/>
      <c r="B24" s="132" t="s">
        <v>65</v>
      </c>
      <c r="C24" s="133"/>
      <c r="D24" s="134"/>
      <c r="E24" s="51"/>
      <c r="F24" s="60"/>
      <c r="G24" s="102">
        <f t="shared" ref="G24" si="36">$E24*F24</f>
        <v>0</v>
      </c>
      <c r="H24" s="60"/>
      <c r="I24" s="102">
        <f t="shared" ref="I24" si="37">$E24*H24</f>
        <v>0</v>
      </c>
      <c r="J24" s="60"/>
      <c r="K24" s="102">
        <f t="shared" ref="K24" si="38">$E24*J24</f>
        <v>0</v>
      </c>
      <c r="L24" s="60"/>
      <c r="M24" s="102">
        <f t="shared" ref="M24" si="39">$E24*L24</f>
        <v>0</v>
      </c>
      <c r="N24" s="60"/>
      <c r="O24" s="102">
        <f t="shared" ref="O24" si="40">$E24*N24</f>
        <v>0</v>
      </c>
      <c r="P24" s="60"/>
      <c r="Q24" s="102">
        <f t="shared" ref="Q24" si="41">$E24*P24</f>
        <v>0</v>
      </c>
    </row>
    <row r="25" spans="1:17" s="9" customFormat="1" ht="12.4" customHeight="1">
      <c r="A25" s="135" t="s">
        <v>66</v>
      </c>
      <c r="B25" s="135"/>
      <c r="C25" s="135"/>
      <c r="D25" s="135"/>
      <c r="E25" s="30">
        <f>SUM(E20:E24)</f>
        <v>0</v>
      </c>
      <c r="F25" s="56"/>
      <c r="G25" s="64">
        <f>SUM(G20:G24)</f>
        <v>0</v>
      </c>
      <c r="H25" s="56"/>
      <c r="I25" s="64">
        <f t="shared" ref="I25" si="42">SUM(I20:I24)</f>
        <v>0</v>
      </c>
      <c r="J25" s="56"/>
      <c r="K25" s="64">
        <f t="shared" ref="K25" si="43">SUM(K20:K24)</f>
        <v>0</v>
      </c>
      <c r="L25" s="56"/>
      <c r="M25" s="64">
        <f t="shared" ref="M25" si="44">SUM(M20:M24)</f>
        <v>0</v>
      </c>
      <c r="N25" s="56"/>
      <c r="O25" s="64">
        <f t="shared" ref="O25" si="45">SUM(O20:O24)</f>
        <v>0</v>
      </c>
      <c r="P25" s="56"/>
      <c r="Q25" s="85">
        <f t="shared" ref="Q25" si="46">SUM(Q20:Q24)</f>
        <v>0</v>
      </c>
    </row>
    <row r="26" spans="1:17" s="9" customFormat="1" ht="12.4" customHeight="1">
      <c r="A26" s="103"/>
      <c r="B26" s="136" t="s">
        <v>67</v>
      </c>
      <c r="C26" s="137"/>
      <c r="D26" s="138"/>
      <c r="E26" s="30">
        <f>+E25+E17</f>
        <v>100</v>
      </c>
      <c r="F26" s="56"/>
      <c r="G26" s="64">
        <f>+G25+G17</f>
        <v>0</v>
      </c>
      <c r="H26" s="56"/>
      <c r="I26" s="64">
        <f t="shared" ref="I26" si="47">+I25+I17</f>
        <v>0</v>
      </c>
      <c r="J26" s="56"/>
      <c r="K26" s="64">
        <f t="shared" ref="K26" si="48">+K25+K17</f>
        <v>0</v>
      </c>
      <c r="L26" s="56"/>
      <c r="M26" s="64">
        <f t="shared" ref="M26" si="49">+M25+M17</f>
        <v>0</v>
      </c>
      <c r="N26" s="56"/>
      <c r="O26" s="64">
        <f t="shared" ref="O26" si="50">+O25+O17</f>
        <v>0</v>
      </c>
      <c r="P26" s="56"/>
      <c r="Q26" s="85">
        <f t="shared" ref="Q26" si="51">+Q25+Q17</f>
        <v>0</v>
      </c>
    </row>
    <row r="27" spans="1:17" s="9" customFormat="1" ht="12.4" customHeight="1">
      <c r="A27" s="104"/>
      <c r="B27" s="70" t="s">
        <v>68</v>
      </c>
      <c r="C27" s="71"/>
      <c r="D27" s="72"/>
      <c r="E27" s="17"/>
      <c r="F27" s="32"/>
      <c r="G27" s="68">
        <f>G26/1000</f>
        <v>0</v>
      </c>
      <c r="H27" s="32"/>
      <c r="I27" s="68">
        <f t="shared" ref="I27" si="52">I26/1000</f>
        <v>0</v>
      </c>
      <c r="J27" s="32"/>
      <c r="K27" s="68">
        <f t="shared" ref="K27" si="53">K26/1000</f>
        <v>0</v>
      </c>
      <c r="L27" s="32"/>
      <c r="M27" s="68">
        <f t="shared" ref="M27" si="54">M26/1000</f>
        <v>0</v>
      </c>
      <c r="N27" s="32"/>
      <c r="O27" s="68">
        <f t="shared" ref="O27" si="55">O26/1000</f>
        <v>0</v>
      </c>
      <c r="P27" s="32"/>
      <c r="Q27" s="89">
        <f t="shared" ref="Q27" si="56">Q26/1000</f>
        <v>0</v>
      </c>
    </row>
    <row r="28" spans="1:17" ht="12.4" customHeight="1">
      <c r="A28" s="75" t="s">
        <v>69</v>
      </c>
      <c r="B28" s="73" t="s">
        <v>70</v>
      </c>
      <c r="C28" s="74"/>
      <c r="D28" s="75"/>
      <c r="E28" s="17"/>
      <c r="F28" s="32"/>
      <c r="G28" s="29"/>
      <c r="H28" s="32"/>
      <c r="I28" s="29"/>
      <c r="J28" s="32"/>
      <c r="K28" s="29"/>
      <c r="L28" s="32"/>
      <c r="M28" s="29"/>
      <c r="N28" s="32"/>
      <c r="O28" s="29"/>
      <c r="P28" s="32"/>
      <c r="Q28" s="90"/>
    </row>
    <row r="29" spans="1:17" ht="12.4" customHeight="1">
      <c r="A29" s="105"/>
      <c r="B29" s="76" t="s">
        <v>71</v>
      </c>
      <c r="C29" s="77"/>
      <c r="D29" s="78"/>
      <c r="E29" s="17"/>
      <c r="F29" s="56"/>
      <c r="G29" s="68" t="str">
        <f>IF(G28=0," ",(G26/$A$42*0.7)+($A$43/G28*0.3))</f>
        <v xml:space="preserve"> </v>
      </c>
      <c r="H29" s="56"/>
      <c r="I29" s="68" t="str">
        <f t="shared" ref="I29" si="57">IF(I28=0," ",(I26/$A$42*0.7)+($A$43/I28*0.3))</f>
        <v xml:space="preserve"> </v>
      </c>
      <c r="J29" s="56"/>
      <c r="K29" s="68" t="str">
        <f t="shared" ref="K29" si="58">IF(K28=0," ",(K26/$A$42*0.7)+($A$43/K28*0.3))</f>
        <v xml:space="preserve"> </v>
      </c>
      <c r="L29" s="56"/>
      <c r="M29" s="68" t="str">
        <f t="shared" ref="M29" si="59">IF(M28=0," ",(M26/$A$42*0.7)+($A$43/M28*0.3))</f>
        <v xml:space="preserve"> </v>
      </c>
      <c r="N29" s="56"/>
      <c r="O29" s="68" t="str">
        <f t="shared" ref="O29" si="60">IF(O28=0," ",(O26/$A$42*0.7)+($A$43/O28*0.3))</f>
        <v xml:space="preserve"> </v>
      </c>
      <c r="P29" s="56"/>
      <c r="Q29" s="89" t="str">
        <f t="shared" ref="Q29" si="61">IF(Q28=0," ",(Q26/$A$42*0.7)+($A$43/Q28*0.3))</f>
        <v xml:space="preserve"> </v>
      </c>
    </row>
    <row r="30" spans="1:17" ht="12.4" customHeight="1">
      <c r="A30" s="14"/>
      <c r="B30" s="147" t="s">
        <v>85</v>
      </c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</row>
    <row r="31" spans="1:17" ht="12.4" customHeight="1">
      <c r="A31" s="135" t="s">
        <v>72</v>
      </c>
      <c r="B31" s="135"/>
      <c r="C31" s="146"/>
      <c r="D31" s="146"/>
      <c r="E31" s="16"/>
      <c r="F31" s="56"/>
      <c r="G31" s="95"/>
      <c r="H31" s="56"/>
      <c r="I31" s="95"/>
      <c r="J31" s="56"/>
      <c r="K31" s="95"/>
      <c r="L31" s="56"/>
      <c r="M31" s="95"/>
      <c r="N31" s="56"/>
      <c r="O31" s="95"/>
      <c r="P31" s="56"/>
      <c r="Q31" s="96"/>
    </row>
    <row r="32" spans="1:17" ht="12.4" hidden="1" customHeight="1">
      <c r="A32" s="139" t="s">
        <v>74</v>
      </c>
      <c r="B32" s="139"/>
      <c r="C32" s="139"/>
      <c r="D32" s="139"/>
      <c r="E32" s="16"/>
      <c r="F32" s="56"/>
      <c r="G32" s="69" t="e">
        <f>_xlfn.RANK.EQ(G29,$G$29:$Q$29,0)</f>
        <v>#VALUE!</v>
      </c>
      <c r="H32" s="56"/>
      <c r="I32" s="69" t="e">
        <f t="shared" ref="I32" si="62">_xlfn.RANK.EQ(I29,$G$29:$Q$29,0)</f>
        <v>#VALUE!</v>
      </c>
      <c r="J32" s="56"/>
      <c r="K32" s="69" t="e">
        <f t="shared" ref="K32" si="63">_xlfn.RANK.EQ(K29,$G$29:$Q$29,0)</f>
        <v>#VALUE!</v>
      </c>
      <c r="L32" s="56"/>
      <c r="M32" s="69" t="e">
        <f t="shared" ref="M32" si="64">_xlfn.RANK.EQ(M29,$G$29:$Q$29,0)</f>
        <v>#VALUE!</v>
      </c>
      <c r="N32" s="56"/>
      <c r="O32" s="69" t="e">
        <f t="shared" ref="O32" si="65">_xlfn.RANK.EQ(O29,$G$29:$Q$29,0)</f>
        <v>#VALUE!</v>
      </c>
      <c r="P32" s="56"/>
      <c r="Q32" s="91" t="e">
        <f t="shared" ref="Q32" si="66">_xlfn.RANK.EQ(Q29,$G$29:$Q$29,0)</f>
        <v>#VALUE!</v>
      </c>
    </row>
    <row r="33" spans="1:17" ht="12.4" customHeight="1">
      <c r="A33" s="139" t="s">
        <v>73</v>
      </c>
      <c r="B33" s="139"/>
      <c r="C33" s="139"/>
      <c r="D33" s="139"/>
      <c r="E33" s="16"/>
      <c r="F33" s="56"/>
      <c r="G33" s="69" t="str">
        <f>IFERROR(G32,"")</f>
        <v/>
      </c>
      <c r="H33" s="56"/>
      <c r="I33" s="69" t="str">
        <f t="shared" ref="I33" si="67">IFERROR(I32,"")</f>
        <v/>
      </c>
      <c r="J33" s="56"/>
      <c r="K33" s="69" t="str">
        <f t="shared" ref="K33" si="68">IFERROR(K32,"")</f>
        <v/>
      </c>
      <c r="L33" s="56"/>
      <c r="M33" s="69" t="str">
        <f t="shared" ref="M33" si="69">IFERROR(M32,"")</f>
        <v/>
      </c>
      <c r="N33" s="56"/>
      <c r="O33" s="69" t="str">
        <f t="shared" ref="O33" si="70">IFERROR(O32,"")</f>
        <v/>
      </c>
      <c r="P33" s="56"/>
      <c r="Q33" s="91" t="str">
        <f t="shared" ref="Q33" si="71">IFERROR(Q32,"")</f>
        <v/>
      </c>
    </row>
    <row r="34" spans="1:17" ht="24" customHeight="1"/>
    <row r="35" spans="1:17" ht="22.9" customHeight="1">
      <c r="A35" s="150" t="s">
        <v>82</v>
      </c>
      <c r="B35" s="150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</row>
    <row r="36" spans="1:17" ht="37.5" customHeight="1">
      <c r="A36" s="140"/>
      <c r="B36" s="140"/>
      <c r="C36" s="140"/>
      <c r="D36" s="5"/>
      <c r="E36" s="35"/>
      <c r="F36" s="35"/>
      <c r="G36" s="35"/>
      <c r="H36" s="35"/>
      <c r="I36" s="141"/>
      <c r="J36" s="141"/>
      <c r="K36" s="141"/>
      <c r="L36" s="141"/>
      <c r="M36" s="141"/>
      <c r="N36" s="141"/>
    </row>
    <row r="37" spans="1:17" ht="12.4" customHeight="1">
      <c r="A37" s="36"/>
      <c r="B37" s="33"/>
      <c r="C37" s="11"/>
      <c r="D37" s="5"/>
      <c r="E37" s="35"/>
      <c r="F37" s="35"/>
      <c r="G37" s="35"/>
      <c r="H37" s="35"/>
      <c r="I37" s="142" t="s">
        <v>86</v>
      </c>
      <c r="J37" s="142"/>
      <c r="K37" s="142"/>
      <c r="L37" s="142"/>
      <c r="M37" s="142"/>
      <c r="N37" s="142"/>
    </row>
    <row r="38" spans="1:17" ht="12.75" customHeight="1">
      <c r="A38" s="140"/>
      <c r="B38" s="140"/>
      <c r="C38" s="152"/>
      <c r="D38" s="152"/>
    </row>
    <row r="39" spans="1:17" ht="12.4" customHeight="1">
      <c r="A39" s="153"/>
      <c r="B39" s="153"/>
      <c r="C39" s="154"/>
      <c r="D39" s="154"/>
    </row>
    <row r="42" spans="1:17" ht="12.75" hidden="1" customHeight="1">
      <c r="A42" s="149">
        <f>MAX(G26:Q26)</f>
        <v>0</v>
      </c>
      <c r="B42" s="149"/>
      <c r="C42" s="149"/>
      <c r="D42" s="31" t="s">
        <v>75</v>
      </c>
    </row>
    <row r="43" spans="1:17" ht="11.25" hidden="1" customHeight="1">
      <c r="A43" s="148">
        <f>MIN(G28:Q28)</f>
        <v>0</v>
      </c>
      <c r="B43" s="148"/>
      <c r="C43" s="148"/>
      <c r="D43" s="31" t="s">
        <v>76</v>
      </c>
    </row>
    <row r="49" spans="6:12" ht="10.15" customHeight="1">
      <c r="F49" s="5"/>
      <c r="H49" s="5"/>
      <c r="J49" s="5"/>
      <c r="L49" s="5"/>
    </row>
  </sheetData>
  <sheetProtection algorithmName="SHA-512" hashValue="niBSyC6KV1FRgXsbP/2wNS997F2NEGkewMHYeenFDhnpr0V1yKG8t0Lsbf/ov42cr9GmXFdO5bpm0rsH2ymH0Q==" saltValue="6wl2kd8PvpcsoNnnrvdFEw==" spinCount="100000" sheet="1" objects="1" scenarios="1" selectLockedCells="1"/>
  <protectedRanges>
    <protectedRange sqref="D2" name="Allgemeine Daten 1_1"/>
  </protectedRanges>
  <mergeCells count="48">
    <mergeCell ref="A1:L1"/>
    <mergeCell ref="M1:O1"/>
    <mergeCell ref="A2:C2"/>
    <mergeCell ref="E2:F2"/>
    <mergeCell ref="A3:C3"/>
    <mergeCell ref="G2:L4"/>
    <mergeCell ref="A43:C43"/>
    <mergeCell ref="A42:C42"/>
    <mergeCell ref="A33:D33"/>
    <mergeCell ref="A35:O35"/>
    <mergeCell ref="A38:D38"/>
    <mergeCell ref="A39:D39"/>
    <mergeCell ref="A32:D32"/>
    <mergeCell ref="A36:C36"/>
    <mergeCell ref="I36:N36"/>
    <mergeCell ref="I37:N37"/>
    <mergeCell ref="A17:D17"/>
    <mergeCell ref="B21:D21"/>
    <mergeCell ref="B20:D20"/>
    <mergeCell ref="B23:D23"/>
    <mergeCell ref="A31:D31"/>
    <mergeCell ref="B30:Q30"/>
    <mergeCell ref="B18:D18"/>
    <mergeCell ref="B19:D19"/>
    <mergeCell ref="B22:D22"/>
    <mergeCell ref="B15:D15"/>
    <mergeCell ref="B24:D24"/>
    <mergeCell ref="B16:D16"/>
    <mergeCell ref="A25:D25"/>
    <mergeCell ref="B26:D26"/>
    <mergeCell ref="B13:D13"/>
    <mergeCell ref="B14:D14"/>
    <mergeCell ref="A4:C4"/>
    <mergeCell ref="F5:G5"/>
    <mergeCell ref="J5:K5"/>
    <mergeCell ref="C7:D7"/>
    <mergeCell ref="B12:D12"/>
    <mergeCell ref="B10:D10"/>
    <mergeCell ref="B11:D11"/>
    <mergeCell ref="L5:M5"/>
    <mergeCell ref="B9:Q9"/>
    <mergeCell ref="P2:Q2"/>
    <mergeCell ref="P3:Q3"/>
    <mergeCell ref="P4:Q4"/>
    <mergeCell ref="P5:Q5"/>
    <mergeCell ref="N5:O5"/>
    <mergeCell ref="H5:I5"/>
    <mergeCell ref="C6:D6"/>
  </mergeCells>
  <conditionalFormatting sqref="E26">
    <cfRule type="cellIs" dxfId="0" priority="1" operator="notEqual">
      <formula>100</formula>
    </cfRule>
  </conditionalFormatting>
  <dataValidations count="2">
    <dataValidation type="decimal" allowBlank="1" showInputMessage="1" showErrorMessage="1" error="Max. 10 points" sqref="F10:F16 F24 H24 G31 J24 L24 N24 P24 H10:H16 J10:J16 L10:L16 N10:N16 P10:P16 I31 K31 M31 O31 Q31" xr:uid="{00000000-0002-0000-0100-000000000000}">
      <formula1>0</formula1>
      <formula2>10</formula2>
    </dataValidation>
    <dataValidation type="whole" allowBlank="1" showInputMessage="1" showErrorMessage="1" sqref="E10:E16 E18:E24" xr:uid="{00000000-0002-0000-0100-000001000000}">
      <formula1>0</formula1>
      <formula2>100</formula2>
    </dataValidation>
  </dataValidations>
  <pageMargins left="0.78740157499999996" right="0.78740157499999996" top="0.78740157499999996" bottom="0.78740157499999996" header="0.3" footer="0.3"/>
  <pageSetup paperSize="9" scale="74" orientation="landscape" r:id="rId1"/>
  <ignoredErrors>
    <ignoredError sqref="A11 A14:A15 A19 A22:A23" twoDigitTextYear="1"/>
    <ignoredError sqref="C6 E6:Q6" numberStoredAsText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49B6F8ED751E74D9AC1771C9FC5526D" ma:contentTypeVersion="14" ma:contentTypeDescription="Ein neues Dokument erstellen." ma:contentTypeScope="" ma:versionID="777c934738db7b56184893983b828ea6">
  <xsd:schema xmlns:xsd="http://www.w3.org/2001/XMLSchema" xmlns:xs="http://www.w3.org/2001/XMLSchema" xmlns:p="http://schemas.microsoft.com/office/2006/metadata/properties" xmlns:ns2="e6cc4ab0-4a51-457f-9918-e26b8744cb50" xmlns:ns3="a8258e76-402e-4b3b-9a97-a86080c06f55" targetNamespace="http://schemas.microsoft.com/office/2006/metadata/properties" ma:root="true" ma:fieldsID="db0317f1877e48fc77917d4e1b702995" ns2:_="" ns3:_="">
    <xsd:import namespace="e6cc4ab0-4a51-457f-9918-e26b8744cb50"/>
    <xsd:import namespace="a8258e76-402e-4b3b-9a97-a86080c06f55"/>
    <xsd:element name="properties">
      <xsd:complexType>
        <xsd:sequence>
          <xsd:element name="documentManagement">
            <xsd:complexType>
              <xsd:all>
                <xsd:element ref="ns2:Kat_x0020_1" minOccurs="0"/>
                <xsd:element ref="ns2:MediaServiceMetadata" minOccurs="0"/>
                <xsd:element ref="ns2:MediaServiceFastMetadata" minOccurs="0"/>
                <xsd:element ref="ns2:Statu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cc4ab0-4a51-457f-9918-e26b8744cb50" elementFormDefault="qualified">
    <xsd:import namespace="http://schemas.microsoft.com/office/2006/documentManagement/types"/>
    <xsd:import namespace="http://schemas.microsoft.com/office/infopath/2007/PartnerControls"/>
    <xsd:element name="Kat_x0020_1" ma:index="8" nillable="true" ma:displayName="Kat 1" ma:default="-" ma:format="Dropdown" ma:internalName="Kat_x0020_1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-"/>
                        <xsd:enumeration value="Koordinatoren*innen"/>
                        <xsd:enumeration value="Konzept"/>
                        <xsd:enumeration value="Präsentation"/>
                        <xsd:enumeration value="Technik"/>
                        <xsd:enumeration value="Steuerungsgruppe"/>
                        <xsd:enumeration value="Richtlinien"/>
                        <xsd:enumeration value="Governance"/>
                        <xsd:enumeration value="Prozesse"/>
                        <xsd:enumeration value="Übersicht"/>
                        <xsd:enumeration value="Team Infos"/>
                        <xsd:enumeration value="Archiv"/>
                        <xsd:enumeration value="OuR-Reform"/>
                        <xsd:enumeration value="Löschen?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1" nillable="true" ma:displayName="Status" ma:default="In Bearbeitung" ma:format="Dropdown" ma:internalName="Status">
      <xsd:simpleType>
        <xsd:restriction base="dms:Choice">
          <xsd:enumeration value="In Bearbeitung"/>
          <xsd:enumeration value="Abgeschlossen"/>
          <xsd:enumeration value="Read-Only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58e76-402e-4b3b-9a97-a86080c06f5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e6cc4ab0-4a51-457f-9918-e26b8744cb50">In Bearbeitung</Status>
    <Kat_x0020_1 xmlns="e6cc4ab0-4a51-457f-9918-e26b8744cb50">
      <Value>-</Value>
    </Kat_x0020_1>
  </documentManagement>
</p:properties>
</file>

<file path=customXml/itemProps1.xml><?xml version="1.0" encoding="utf-8"?>
<ds:datastoreItem xmlns:ds="http://schemas.openxmlformats.org/officeDocument/2006/customXml" ds:itemID="{24C723CF-89F0-4CA4-A896-412D149031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cc4ab0-4a51-457f-9918-e26b8744cb50"/>
    <ds:schemaRef ds:uri="a8258e76-402e-4b3b-9a97-a86080c06f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823DCF-6C03-4AF4-AD75-AAAE15E78D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AAB704-6A19-405A-A312-FD8E755FA51D}">
  <ds:schemaRefs>
    <ds:schemaRef ds:uri="http://schemas.microsoft.com/office/2006/metadata/properties"/>
    <ds:schemaRef ds:uri="http://schemas.microsoft.com/office/infopath/2007/PartnerControls"/>
    <ds:schemaRef ds:uri="e6cc4ab0-4a51-457f-9918-e26b8744cb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Notes</vt:lpstr>
      <vt:lpstr>Assessment CV + price1</vt:lpstr>
      <vt:lpstr>'Assessment CV + price1'!Print_Area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43-41-16-en, Bewertungsschema für Verträge bis 20000EUR, Stand September 2021</dc:title>
  <dc:creator>Sok Ty</dc:creator>
  <cp:lastModifiedBy>Sok, Ty GIZ KH</cp:lastModifiedBy>
  <cp:lastPrinted>2020-05-05T08:06:36Z</cp:lastPrinted>
  <dcterms:created xsi:type="dcterms:W3CDTF">2019-07-02T07:06:27Z</dcterms:created>
  <dcterms:modified xsi:type="dcterms:W3CDTF">2024-06-03T08:01:37Z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0x010100449B6F8ED751E74D9AC1771C9FC5526D</vt:lpwstr>
  </property>
</Properties>
</file>