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D:\LO Documents\RFQ\Construction Works TVET AQUA\Announcement\"/>
    </mc:Choice>
  </mc:AlternateContent>
  <xr:revisionPtr revIDLastSave="0" documentId="13_ncr:1_{D06A28D0-0764-41CC-8CBE-566E147A6C37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1" i="1"/>
  <c r="F70" i="1"/>
  <c r="F57" i="1"/>
  <c r="F55" i="1"/>
  <c r="F54" i="1"/>
  <c r="F36" i="1"/>
  <c r="F34" i="1"/>
  <c r="F31" i="1"/>
  <c r="F25" i="1"/>
  <c r="F21" i="1"/>
  <c r="F20" i="1"/>
  <c r="F18" i="1"/>
  <c r="F19" i="1" s="1"/>
  <c r="F17" i="1"/>
</calcChain>
</file>

<file path=xl/sharedStrings.xml><?xml version="1.0" encoding="utf-8"?>
<sst xmlns="http://schemas.openxmlformats.org/spreadsheetml/2006/main" count="284" uniqueCount="208">
  <si>
    <t>ល.រ
No.</t>
  </si>
  <si>
    <t>បរិយាយការងារ
Work  Description</t>
  </si>
  <si>
    <t>ឯកតា
Unit</t>
  </si>
  <si>
    <t>បរិមាណ
Quantity</t>
  </si>
  <si>
    <t>តម្លៃរាយ
unit price</t>
  </si>
  <si>
    <t>តម្លៃសរុប
total price</t>
  </si>
  <si>
    <t>A.1</t>
  </si>
  <si>
    <t>A.2</t>
  </si>
  <si>
    <t>m3</t>
  </si>
  <si>
    <t>m</t>
  </si>
  <si>
    <t>សរុបតម្លៃផ្នែក: Total  Part​​ (A):</t>
  </si>
  <si>
    <t>រៀបចំការដ្ឋាន (Site Preparation)</t>
  </si>
  <si>
    <t>ដែកទីបជ្រុង RHS 40x80x1.2mm</t>
  </si>
  <si>
    <t>ដែក SHS 30x30</t>
  </si>
  <si>
    <t>តម្លៃពលកម្ម
Labor​ Cost  (US$)</t>
  </si>
  <si>
    <t>តម្លៃសរុប
Total Price (US$)</t>
  </si>
  <si>
    <t>m2</t>
  </si>
  <si>
    <t>kg</t>
  </si>
  <si>
    <t xml:space="preserve">Part A.  ចាក់ដីបំពេញ ​ (soil filling and compaction) </t>
  </si>
  <si>
    <t>មានទីតាំងស្ថិតនៅ វិទ្យាស្ថានបច្ចេកវិទ្យា កំពង់ឈើទាល ស្ថិតក្នុងខេត្តកំពង់ធំ</t>
  </si>
  <si>
    <t>Located at​ Kampong Chheuteal Institute of Technology, Kampong Thom Province</t>
  </si>
  <si>
    <t xml:space="preserve">Part B. ការងារសាងសង់រោងបង្កាត់ (Breeding Station Construction) </t>
  </si>
  <si>
    <t xml:space="preserve">ការងារចាក់ដីបន្ថែម និងបង្ហាប់ (Soil Filling and compacted) </t>
  </si>
  <si>
    <t>បង្ហាប់ថ្ម 4x6cm កម្រាស់ 100mm  / Stone (4x6) Compated THK 100mm</t>
  </si>
  <si>
    <t>បេតុងឡប់ឡែក្រោមជើងតាង​ / Lean Concrete for footing</t>
  </si>
  <si>
    <t xml:space="preserve">បេតុងជើងតាងកម្រាស់ 300mm / Concrete for footing </t>
  </si>
  <si>
    <t>B.1. ការងារគ្រឹះ​ (Foundation Work)</t>
  </si>
  <si>
    <t>B.1.1</t>
  </si>
  <si>
    <t>B.1.2</t>
  </si>
  <si>
    <t>B.1.3</t>
  </si>
  <si>
    <t>B.1.4</t>
  </si>
  <si>
    <t>B.1.5</t>
  </si>
  <si>
    <t>ការងារជីក និងលប់​​ រណ្តៅជើងតាងជម្រៅ 1.10m  / Digging Footing depth 1.10 m</t>
  </si>
  <si>
    <t>បេតុងសសរតឿកម្ពស់ 700 mm / Short Column height 700 mm</t>
  </si>
  <si>
    <t>ពុម្ភសសរតឿ និង ជើងតាង​​ (Formwork for footings and short columns)</t>
  </si>
  <si>
    <t xml:space="preserve">បង្ហាប់ថ្ម 4x6cm កម្រាស់ 100mm​ ក្រោមជញ្ជាំងឥដ្ឋទប់ដី  / Stone (4x6) Compated THK 100mm​ </t>
  </si>
  <si>
    <t>បេតុងឡប់ឡែជញ្ជាំងទប់ដីកម្រាស់ 50mm / Lean Concrete under retaining brick-wall thk 50mm</t>
  </si>
  <si>
    <t>រៀបឥដ្ឋប្រហោងកម្រាស់ 200mm កម្ពស់​ 300mm / Hollow brick wall thk 200mm height 300mm</t>
  </si>
  <si>
    <t>កាយដីរៀបជញ្ជាំងទប់ដីជម្រៅ 350mm / Soil Digging for retaining brick-wall</t>
  </si>
  <si>
    <t>បង្ហាប់ថ្ម 4x6cm ជាមួយបេតុងឡប់ឡែកម្រាស់100mm ធ្វើជាបាតសម្រាប់ចាក់សាប / Stone (4x6cm) compacted with lean concrete for RC floor-slab's foundation</t>
  </si>
  <si>
    <t xml:space="preserve">បេតុងកម្រាលកម្រាស់ 100mm / Floor slab concrete thk  100mm </t>
  </si>
  <si>
    <t>ចាក់ដីលើកកម្ពស់​ 250mm និងបង្ហាប់ / Additional Soil filling thk 250mm​​ and compacted</t>
  </si>
  <si>
    <t xml:space="preserve">ដែកថ្នាំងអំពៅ ១២លី​ សសរតឿ និងកញ្ជ្រែងជើងតាង / Deformed bar (DB12mm) for short columns and footing </t>
  </si>
  <si>
    <t>ដែកកង ៦លី​ / Round Bar (RB6@200mm)</t>
  </si>
  <si>
    <t>B.1.6</t>
  </si>
  <si>
    <t>B.1.7</t>
  </si>
  <si>
    <t>B.1.8</t>
  </si>
  <si>
    <t>B.1.9</t>
  </si>
  <si>
    <t>B.1.10</t>
  </si>
  <si>
    <t>B.1.11</t>
  </si>
  <si>
    <t>B.1.12</t>
  </si>
  <si>
    <t>B.1.13</t>
  </si>
  <si>
    <t>B.1.14</t>
  </si>
  <si>
    <t>B.1.15</t>
  </si>
  <si>
    <t>ដែកថ្នាំងអំពៅ 10​លី គម្លាត 200mm ចាក់កម្រាល​ / DB10@200mm for floor slab</t>
  </si>
  <si>
    <t>លួសចំណង​ / Tie Wire</t>
  </si>
  <si>
    <t>សរុបតម្លៃផ្នែក: Total  Part​​ (B.1):</t>
  </si>
  <si>
    <t xml:space="preserve">B.2. ការងារចាក់សសរ​ រៀបឃ្លាំង អាង​​ (Long Columns, Storage, and Aquarium works) </t>
  </si>
  <si>
    <t>B.2.1</t>
  </si>
  <si>
    <t>បេតុងសសរ កម្ពស់​​​ 4000mm / Concrete for long coulmns (+4m)</t>
  </si>
  <si>
    <t>ដែកថ្នាំងអំពៅ 12 លី / Deformed bar for long columns (4DB12)</t>
  </si>
  <si>
    <t xml:space="preserve">ដែកកងសសរ 6  លី / Round Bar (RB6@200mm) </t>
  </si>
  <si>
    <t>B.2.2</t>
  </si>
  <si>
    <t>B.2.3</t>
  </si>
  <si>
    <t>B.2.4</t>
  </si>
  <si>
    <t>B.2.5</t>
  </si>
  <si>
    <t>B.2.6</t>
  </si>
  <si>
    <t>B.2.7</t>
  </si>
  <si>
    <t>B.2.8</t>
  </si>
  <si>
    <t xml:space="preserve">ពុម្ភ​សសរ / Column form </t>
  </si>
  <si>
    <t>ឥដ្ឋ១០ រៀបជញ្ជាំងបន្ទប់ និងអាង / Masonry wall thk 100mm for storage and aquarium</t>
  </si>
  <si>
    <t>ផ្ទៃបូកជញ្ជាំងបន្ទប់ និង អាង / surface area for plastering of storage and aquarium</t>
  </si>
  <si>
    <t>ផ្ទៃលាបថ្នាំការពារជម្រាបក្នុងអាំងបង្កាត់​ / Surface area for waterproof membrane</t>
  </si>
  <si>
    <t xml:space="preserve">ផ្ទៃលាបថ្នាំបៀកស្មាកូត និងលាបស្ពេត្រូជញ្ជាំង ខាងក្នុងក្រៅ​ ពណ៌ស ឃ្លាំង​ /​ skimcoat and Emulsion Paint for storage in-out-wall </t>
  </si>
  <si>
    <t>តម្លើងទ្វារឈើ(មានសោរ) 2.10x0.85m​ / Wooden Door installation</t>
  </si>
  <si>
    <t>តម្លើងបង្អួចកញ្ចក់អាលុយមីញ៉ូមមានដែកចម្រឹង 1.20x1.50m / Install windows</t>
  </si>
  <si>
    <t>B.2.9</t>
  </si>
  <si>
    <t>B.2.10</t>
  </si>
  <si>
    <t>សរុបតម្លៃផ្នែក: Total  Part​​ (B.2):</t>
  </si>
  <si>
    <t>B.3.1</t>
  </si>
  <si>
    <t>B.3.2</t>
  </si>
  <si>
    <t>B.3.3</t>
  </si>
  <si>
    <t>B.3.4</t>
  </si>
  <si>
    <t>B.3.5</t>
  </si>
  <si>
    <t>B.3.6</t>
  </si>
  <si>
    <t>B.3.7</t>
  </si>
  <si>
    <t>B.3.8</t>
  </si>
  <si>
    <t>ដែកថ្នាំងអំពៅ ១០លី គម្លាត​​ 200mm សម្រាប់ចាក់សាបខាងក្រៅជុំវិញអាគារ 
 Deformed bar DB10 for exterior slab</t>
  </si>
  <si>
    <t xml:space="preserve">បេតុងចាក់សាបខាងក្រៅជុំវិញរោងប្រវែង 0.50m កម្រាស់ 70mm​ / Concrete for exterior slab </t>
  </si>
  <si>
    <t>ជីកដីជម្រៅ ៥៣០​មម / Soil Digging depth 530 mm</t>
  </si>
  <si>
    <t>B.3 ការងារប្រព័ន្ធរំដោះទឹកកខ្វក់ចេញពីអាងបង្កាត់ និងជម្រេលជនពិការ​ / Drainage System and Ramp</t>
  </si>
  <si>
    <t>បង្ហាប់ថ្ម 4x6cm កម្រាស់ 100 mm ធ្វើគ្រឹះបាតលូជញ្ជាំង / Compacted Stone  4x6cm thk 100mm
 for drianage basement</t>
  </si>
  <si>
    <t xml:space="preserve">បេតុងកម្រាស់ ៧០​មម​ ធ្វើជាបាត​ / Concrete thk 70mm for drainage floor </t>
  </si>
  <si>
    <t>រៀបឥដ្ឋប្រហោង(ឥដ្ឋ​១០)ធ្វើជាជញ្ជាំងកម្ពស់​ 300mm / Hollow brick wall(100mm)​ height 300mm</t>
  </si>
  <si>
    <t>រៀបឥដ្ឋតាន់(ឥដ្ឋ១០) ធ្វើជាគន្លាក់ដាក់បន្ទះចម្រឹងដែក​ / solid brick for support steel grids</t>
  </si>
  <si>
    <t>ផ្ទៃបូកសម្អាតជញ្ជាំងប្រព័ន្ធរំដោះទឹក / Plastering for drainage-walls</t>
  </si>
  <si>
    <t>B.3.9</t>
  </si>
  <si>
    <t>B.3.10</t>
  </si>
  <si>
    <t>B.3.11</t>
  </si>
  <si>
    <t>B.3.12</t>
  </si>
  <si>
    <t>B.3.13</t>
  </si>
  <si>
    <t>B.3.14</t>
  </si>
  <si>
    <t>B.3.15</t>
  </si>
  <si>
    <t>ដែករនាប 3x40mm​​ (119​ បន្ទះ)​  \ flat steel (3x40mm)</t>
  </si>
  <si>
    <t>ដែក​ថ្នាំងអំពៅ ១០លី សម្រាប់ចាក់គម្របបេតុង / Deformed bar (DB10@200mm) for CCP</t>
  </si>
  <si>
    <t>គម្របបេតុងកម្រាស់ ៦០មម ចំនួន​ ១៤ បន្ទះ / Concrete-cover plate, (CCP)</t>
  </si>
  <si>
    <t>បេតុងជម្រេលប្រើដែក DB10 / Concrete Ramp</t>
  </si>
  <si>
    <t>B.3.16</t>
  </si>
  <si>
    <t>ទុយោជ័រមុខកាត់ ៤៩មម រំដោះទឹកចេញអាងបង្កាត់ / PVC D49 for overflow in aquarium</t>
  </si>
  <si>
    <t xml:space="preserve">កែង PVC D49 / PVC Fitting Elbow </t>
  </si>
  <si>
    <t xml:space="preserve">ទុយោជ័រមុខកាត់ ២១ មម សម្រាប់នាំទឹកចូលអាង / PVC D21 for water flow </t>
  </si>
  <si>
    <t xml:space="preserve">កែង PVC D21 / PVC Fitting Elbow </t>
  </si>
  <si>
    <t>រ៉ូប៊ីណេ / Valve D21</t>
  </si>
  <si>
    <t>តេ PVC 21 / PVC T21</t>
  </si>
  <si>
    <t>កាវបិតទុយោ / Glue</t>
  </si>
  <si>
    <t>can</t>
  </si>
  <si>
    <t>លូបេតុងមុខកាត់ ១៥០០មម មានគម្រប​ / Concrete Pipe  with covers</t>
  </si>
  <si>
    <t>ទុយោជ័រមុខកាត់​ 150mm សម្រាប់បង្ហូរទឹកចូលលូ​ / PVC D150mm for waste-water flowing</t>
  </si>
  <si>
    <t>B.3.17</t>
  </si>
  <si>
    <t>B.3.18</t>
  </si>
  <si>
    <t>B.3.19</t>
  </si>
  <si>
    <t>B.3.20</t>
  </si>
  <si>
    <t>B.3.21</t>
  </si>
  <si>
    <t>B.3.22</t>
  </si>
  <si>
    <t>សរុបតម្លៃផ្នែក: Total  Part​​ (B.3):</t>
  </si>
  <si>
    <t>ដែកទីបជ្រុង RHS50x100x1.2mm</t>
  </si>
  <si>
    <t>ដែកទីបជ្រុង SHS 30x30mm</t>
  </si>
  <si>
    <t>ធូបផ្សារ / Welding paste</t>
  </si>
  <si>
    <t>ស័ង្កសីលាតគ្រប់លើស័ង្កសីភ្លី / Cover of Mental  Zinc roof</t>
  </si>
  <si>
    <t xml:space="preserve">វីសបាញ់ស័ង្កសី / Screws </t>
  </si>
  <si>
    <t xml:space="preserve">ស៍ង្កសីភ្លីកម្រាស់ 0.35mm ពណ៌ខៀវ / Mental Zinc roof </t>
  </si>
  <si>
    <t>B.4.1</t>
  </si>
  <si>
    <t>B.4.2</t>
  </si>
  <si>
    <t>B.4.3</t>
  </si>
  <si>
    <t>B.4.4</t>
  </si>
  <si>
    <t>B.4.5</t>
  </si>
  <si>
    <t>B.4.6</t>
  </si>
  <si>
    <t>B.4.7</t>
  </si>
  <si>
    <t>B.4.8</t>
  </si>
  <si>
    <t>ក្តារបាំងសាចលាបពណ៌ក្រហម Wooden Facial 250x20mm</t>
  </si>
  <si>
    <t>សរុបតម្លៃផ្នែក: Total  Part​​ (B.4):</t>
  </si>
  <si>
    <t>ជីកដីដាក់លូ / Soil Digging for concrete  pipe</t>
  </si>
  <si>
    <t>B.3.23</t>
  </si>
  <si>
    <t>B.3.24</t>
  </si>
  <si>
    <t>B.4 ការងារដំបូលស័ង្កសី​ (Roof Works)</t>
  </si>
  <si>
    <t>ការងារជីកដីជម្រៅ​ 2m / Soil Digging depth 2m</t>
  </si>
  <si>
    <t>បេតុងកម្លាំង​ 30Mpa / Concrete Strength 30Mpa</t>
  </si>
  <si>
    <t>ដែកថ្នាំងអំពៅ ២០លី / Deformed Bar D20mm</t>
  </si>
  <si>
    <t>ដែកថ្នាំងអំពៅ ១៨លី  / Deformed Bar D18mm</t>
  </si>
  <si>
    <t>ដែកថ្នាំងអំពៅ ១៤លី  / Deformed Bar D14mm</t>
  </si>
  <si>
    <t>ដែកថ្នាំងអំពៅ ១២លី  / Deformed Bar D12mm</t>
  </si>
  <si>
    <t>ដែកថ្នាំងអំពៅ 10លី  / Deformed Bar D10mm</t>
  </si>
  <si>
    <t>បង្ហាប់ថ្ម 4x6cm កម្រាស់ ១០០មម​​   /Stone compacted</t>
  </si>
  <si>
    <t xml:space="preserve">ពុម្ភ / Form </t>
  </si>
  <si>
    <t>បេតុងឡប់ឡែ /Lean concrete</t>
  </si>
  <si>
    <t>ជណ្តើរប្រើដែក V / V steel for ladder</t>
  </si>
  <si>
    <t>ចាក់សាបជាប់ជណ្តើរកម្រាស់ ៦០មម / Pour slab for ladder</t>
  </si>
  <si>
    <t xml:space="preserve">ដែករនាបពុតជារាងកន្លះរង្វង់ \ flat steel </t>
  </si>
  <si>
    <t>ដែកមូលធ្វើជាកាំជណ្តើរ D30 \ Round Hollow Bar for rise</t>
  </si>
  <si>
    <t xml:space="preserve">ដែកទីប RHS 40x80  </t>
  </si>
  <si>
    <t xml:space="preserve">ដំបូលស័ង្កសី / Mental Roof </t>
  </si>
  <si>
    <t>ស៊ីទែនទឹកជ័រ ចំណុះ 5000L  /Water plastic tanks 5000L</t>
  </si>
  <si>
    <t>bag</t>
  </si>
  <si>
    <t>box</t>
  </si>
  <si>
    <t>bar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</si>
  <si>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</si>
  <si>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</si>
  <si>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</si>
  <si>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</si>
  <si>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</si>
  <si>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</si>
  <si>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</si>
  <si>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</si>
  <si>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</si>
  <si>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</si>
  <si>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</si>
  <si>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</si>
  <si>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</si>
  <si>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</si>
  <si>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</si>
  <si>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</si>
  <si>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</si>
  <si>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</si>
  <si>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</si>
  <si>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</si>
  <si>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សរុបតម្លៃផ្នែក: Total  Part​​ (C):</t>
  </si>
  <si>
    <t>សរុបតម្លៃផ្នែក: Total  Part​​ (B) : B1+B2+B3+B4</t>
  </si>
  <si>
    <t>B.1.16</t>
  </si>
  <si>
    <t>B.1.17</t>
  </si>
  <si>
    <t>សំណាញ់ដែក / Steel Mesh</t>
  </si>
  <si>
    <t>On behalf of / ក្រុមហ៊ុន……………………………………………………</t>
  </si>
  <si>
    <t>Mr./ លោក ……………………………………………….</t>
  </si>
  <si>
    <t>B.2.11</t>
  </si>
  <si>
    <t>ធុងស្មាច់អង្កត់ផ្ចិត ២ម ចំនួន ២ និងរាងជ្រុងចំនួន២​​ / Plastic fish-farm tank</t>
  </si>
  <si>
    <t xml:space="preserve">ស៍ង្កសីជ័រ​(ភ្លឺ) / plastic roof </t>
  </si>
  <si>
    <t>B.4.9</t>
  </si>
  <si>
    <t>តម្លៃសម្ភារៈ
Materials​ (US$)</t>
  </si>
  <si>
    <t>Lumpsum</t>
  </si>
  <si>
    <t>តម្លៃពន្ធអាករ VAT 10%</t>
  </si>
  <si>
    <t>តម្លៃគិតទាំងពន្ធ Grand total included VAT 10%</t>
  </si>
  <si>
    <t>Date/ថ្ងៃទី: ……./………/ 2024</t>
  </si>
  <si>
    <t>Position / មុខងារ ……………………………………………….</t>
  </si>
  <si>
    <t xml:space="preserve"> Signature / ហត្ថលេខា ……………………………………………….</t>
  </si>
  <si>
    <t>តម្លៃសរុបរួម Total Price (A+B+C)</t>
  </si>
  <si>
    <r>
      <rPr>
        <b/>
        <sz val="8"/>
        <color theme="1"/>
        <rFont val="Khmer OS Bokor"/>
      </rPr>
      <t>Part C.</t>
    </r>
    <r>
      <rPr>
        <sz val="8"/>
        <color theme="1"/>
        <rFont val="Khmer OS Bokor"/>
      </rPr>
      <t xml:space="preserve"> ការងារសាងសង់ ស៊ីទែនទឹកកម្ពស់ ៥​ ម៉ែត្រ</t>
    </r>
    <r>
      <rPr>
        <b/>
        <sz val="8"/>
        <color theme="1"/>
        <rFont val="Khmer OS Bokor"/>
      </rPr>
      <t xml:space="preserve"> (Elevated Water Plastic Tank with support)</t>
    </r>
  </si>
  <si>
    <t>Set</t>
  </si>
  <si>
    <t>Pcs</t>
  </si>
  <si>
    <r>
      <rPr>
        <sz val="10"/>
        <color theme="1"/>
        <rFont val="Khmer OS Muol"/>
      </rPr>
      <t>ឧបសម្ព័ន្ធ១ខ ៖ បញ្ជីតម្លៃសម្រាប់គម្រោងសាងសង់រោង​បង្កាត់ពូជ ចិញ្ចឹមវារីសត្វ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Times New Roman"/>
        <family val="1"/>
        <charset val="238"/>
      </rPr>
      <t>Annex 1b: Bill of quantity of Construction Works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</si>
</sst>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Khmer OS Muol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Khmer OS Siemreap"/>
    </font>
    <font>
      <sz val="8"/>
      <color theme="1"/>
      <name val="Khmer OS Siemreap"/>
    </font>
    <font>
      <sz val="8"/>
      <color theme="1"/>
      <name val="Khmer OS Bokor"/>
    </font>
    <font>
      <sz val="8"/>
      <color theme="1"/>
      <name val="Times New Roman"/>
      <family val="1"/>
    </font>
    <font>
      <sz val="8"/>
      <color rgb="FFFF0000"/>
      <name val="Khmer OS Siemreap"/>
    </font>
    <font>
      <sz val="8"/>
      <name val="Khmer OS Siemreap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Khmer OS Siemreap"/>
    </font>
    <font>
      <b/>
      <sz val="11"/>
      <color theme="1"/>
      <name val="Times New Roman"/>
      <family val="1"/>
    </font>
    <font>
      <b/>
      <sz val="8"/>
      <color theme="1"/>
      <name val="Khmer OS Siemreap"/>
    </font>
    <font>
      <b/>
      <sz val="8"/>
      <color theme="1"/>
      <name val="Khmer OS Bokor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1" xfId="0" applyFont="1" applyBorder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/>
    <xf numFmtId="2" fontId="2" fillId="0" borderId="1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4" fontId="0" fillId="0" borderId="0" xfId="0" applyNumberFormat="1"/>
    <xf numFmtId="2" fontId="2" fillId="0" borderId="1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4" fontId="2" fillId="0" borderId="14" xfId="0" applyNumberFormat="1" applyFont="1" applyBorder="1"/>
    <xf numFmtId="164" fontId="2" fillId="4" borderId="2" xfId="0" applyNumberFormat="1" applyFont="1" applyFill="1" applyBorder="1"/>
    <xf numFmtId="164" fontId="2" fillId="4" borderId="8" xfId="0" applyNumberFormat="1" applyFont="1" applyFill="1" applyBorder="1"/>
    <xf numFmtId="164" fontId="2" fillId="4" borderId="18" xfId="0" applyNumberFormat="1" applyFont="1" applyFill="1" applyBorder="1"/>
    <xf numFmtId="164" fontId="0" fillId="0" borderId="0" xfId="0" applyNumberFormat="1"/>
    <xf numFmtId="0" fontId="15" fillId="2" borderId="4" xfId="0" applyFont="1" applyFill="1" applyBorder="1" applyAlignment="1">
      <alignment horizontal="center" vertical="center" wrapText="1"/>
    </xf>
    <xf numFmtId="164" fontId="2" fillId="4" borderId="19" xfId="0" applyNumberFormat="1" applyFont="1" applyFill="1" applyBorder="1"/>
    <xf numFmtId="164" fontId="2" fillId="3" borderId="1" xfId="0" applyNumberFormat="1" applyFont="1" applyFill="1" applyBorder="1"/>
    <xf numFmtId="164" fontId="14" fillId="3" borderId="1" xfId="0" applyNumberFormat="1" applyFont="1" applyFill="1" applyBorder="1"/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4" borderId="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4" borderId="2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"/>
  <sheetViews>
    <sheetView tabSelected="1" zoomScaleNormal="100" workbookViewId="0">
      <selection activeCell="M6" sqref="M6"/>
    </sheetView>
  </sheetViews>
  <sheetFormatPr defaultColWidth="8.81640625" defaultRowHeight="14.5" x14ac:dyDescent="0.35"/>
  <cols>
    <col min="1" max="1" width="5.1796875" customWidth="1"/>
    <col min="4" max="4" width="45.1796875" customWidth="1"/>
    <col min="5" max="5" width="7" customWidth="1"/>
    <col min="6" max="6" width="6.81640625" customWidth="1"/>
    <col min="7" max="7" width="9.36328125" customWidth="1"/>
    <col min="8" max="8" width="9.453125" customWidth="1"/>
    <col min="9" max="9" width="11" customWidth="1"/>
    <col min="10" max="10" width="10" customWidth="1"/>
    <col min="11" max="11" width="15.1796875" customWidth="1"/>
    <col min="12" max="13" width="10.1796875" bestFit="1" customWidth="1"/>
  </cols>
  <sheetData>
    <row r="1" spans="1:23" ht="42" customHeight="1" x14ac:dyDescent="0.35">
      <c r="A1" s="58" t="s">
        <v>207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23" ht="21" customHeight="1" x14ac:dyDescent="0.85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3" ht="21.75" customHeight="1" x14ac:dyDescent="0.8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N3" s="65"/>
      <c r="O3" s="66"/>
      <c r="P3" s="66"/>
      <c r="Q3" s="66"/>
      <c r="R3" s="66"/>
      <c r="S3" s="66"/>
      <c r="T3" s="66"/>
      <c r="U3" s="66"/>
      <c r="V3" s="66"/>
      <c r="W3" s="66"/>
    </row>
    <row r="4" spans="1:23" ht="33" customHeight="1" x14ac:dyDescent="0.35">
      <c r="A4" s="53" t="s">
        <v>0</v>
      </c>
      <c r="B4" s="74" t="s">
        <v>1</v>
      </c>
      <c r="C4" s="74"/>
      <c r="D4" s="74"/>
      <c r="E4" s="53" t="s">
        <v>2</v>
      </c>
      <c r="F4" s="53" t="s">
        <v>3</v>
      </c>
      <c r="G4" s="72" t="s">
        <v>14</v>
      </c>
      <c r="H4" s="73"/>
      <c r="I4" s="72" t="s">
        <v>196</v>
      </c>
      <c r="J4" s="73"/>
      <c r="K4" s="63" t="s">
        <v>15</v>
      </c>
    </row>
    <row r="5" spans="1:23" ht="35.25" customHeight="1" thickBot="1" x14ac:dyDescent="0.4">
      <c r="A5" s="53"/>
      <c r="B5" s="75"/>
      <c r="C5" s="75"/>
      <c r="D5" s="75"/>
      <c r="E5" s="53"/>
      <c r="F5" s="53"/>
      <c r="G5" s="21" t="s">
        <v>4</v>
      </c>
      <c r="H5" s="21" t="s">
        <v>5</v>
      </c>
      <c r="I5" s="21" t="s">
        <v>4</v>
      </c>
      <c r="J5" s="21" t="s">
        <v>5</v>
      </c>
      <c r="K5" s="64"/>
    </row>
    <row r="6" spans="1:23" ht="22.5" thickBot="1" x14ac:dyDescent="0.4">
      <c r="A6" s="67" t="s">
        <v>18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23" ht="18.75" customHeight="1" x14ac:dyDescent="0.35">
      <c r="A7" s="5" t="s">
        <v>6</v>
      </c>
      <c r="B7" s="47" t="s">
        <v>11</v>
      </c>
      <c r="C7" s="70"/>
      <c r="D7" s="71"/>
      <c r="E7" s="6" t="s">
        <v>197</v>
      </c>
      <c r="F7" s="6">
        <v>1</v>
      </c>
      <c r="G7" s="11"/>
      <c r="H7" s="11"/>
      <c r="I7" s="11"/>
      <c r="J7" s="11"/>
      <c r="K7" s="11"/>
    </row>
    <row r="8" spans="1:23" ht="21" customHeight="1" thickBot="1" x14ac:dyDescent="0.4">
      <c r="A8" s="3" t="s">
        <v>7</v>
      </c>
      <c r="B8" s="50" t="s">
        <v>22</v>
      </c>
      <c r="C8" s="61"/>
      <c r="D8" s="62"/>
      <c r="E8" s="2" t="s">
        <v>8</v>
      </c>
      <c r="F8" s="4">
        <v>120</v>
      </c>
      <c r="G8" s="11"/>
      <c r="H8" s="11"/>
      <c r="I8" s="11"/>
      <c r="J8" s="11"/>
      <c r="K8" s="16"/>
    </row>
    <row r="9" spans="1:23" ht="21.75" customHeight="1" thickBot="1" x14ac:dyDescent="0.4">
      <c r="A9" s="35" t="s">
        <v>10</v>
      </c>
      <c r="B9" s="36"/>
      <c r="C9" s="36"/>
      <c r="D9" s="36"/>
      <c r="E9" s="36"/>
      <c r="F9" s="37"/>
      <c r="G9" s="9"/>
      <c r="H9" s="9"/>
      <c r="I9" s="9"/>
      <c r="J9" s="17"/>
      <c r="K9" s="19"/>
    </row>
    <row r="10" spans="1:23" ht="21.75" customHeight="1" x14ac:dyDescent="0.35">
      <c r="A10" s="44" t="s">
        <v>21</v>
      </c>
      <c r="B10" s="45"/>
      <c r="C10" s="45"/>
      <c r="D10" s="45"/>
      <c r="E10" s="45"/>
      <c r="F10" s="45"/>
      <c r="G10" s="45"/>
      <c r="H10" s="45"/>
      <c r="I10" s="45"/>
      <c r="J10" s="45"/>
      <c r="K10" s="46"/>
    </row>
    <row r="11" spans="1:23" ht="20.25" customHeight="1" x14ac:dyDescent="0.35">
      <c r="A11" s="29" t="s">
        <v>26</v>
      </c>
      <c r="B11" s="30"/>
      <c r="C11" s="30"/>
      <c r="D11" s="30"/>
      <c r="E11" s="30"/>
      <c r="F11" s="30"/>
      <c r="G11" s="30"/>
      <c r="H11" s="30"/>
      <c r="I11" s="30"/>
      <c r="J11" s="30"/>
      <c r="K11" s="31"/>
    </row>
    <row r="12" spans="1:23" ht="21" customHeight="1" x14ac:dyDescent="0.35">
      <c r="A12" s="5" t="s">
        <v>27</v>
      </c>
      <c r="B12" s="47" t="s">
        <v>32</v>
      </c>
      <c r="C12" s="48"/>
      <c r="D12" s="49"/>
      <c r="E12" s="6" t="s">
        <v>8</v>
      </c>
      <c r="F12" s="7">
        <v>15</v>
      </c>
      <c r="G12" s="11"/>
      <c r="H12" s="11"/>
      <c r="I12" s="11"/>
      <c r="J12" s="11"/>
      <c r="K12" s="11"/>
    </row>
    <row r="13" spans="1:23" ht="19.5" customHeight="1" x14ac:dyDescent="0.35">
      <c r="A13" s="5" t="s">
        <v>28</v>
      </c>
      <c r="B13" s="50" t="s">
        <v>23</v>
      </c>
      <c r="C13" s="51"/>
      <c r="D13" s="52"/>
      <c r="E13" s="2" t="s">
        <v>8</v>
      </c>
      <c r="F13" s="8">
        <v>1</v>
      </c>
      <c r="G13" s="11"/>
      <c r="H13" s="11"/>
      <c r="I13" s="11"/>
      <c r="J13" s="11"/>
      <c r="K13" s="11"/>
    </row>
    <row r="14" spans="1:23" ht="18" customHeight="1" x14ac:dyDescent="0.7">
      <c r="A14" s="5" t="s">
        <v>29</v>
      </c>
      <c r="B14" s="54" t="s">
        <v>24</v>
      </c>
      <c r="C14" s="27"/>
      <c r="D14" s="28"/>
      <c r="E14" s="2" t="s">
        <v>8</v>
      </c>
      <c r="F14" s="8">
        <v>0.5</v>
      </c>
      <c r="G14" s="11"/>
      <c r="H14" s="11"/>
      <c r="I14" s="11"/>
      <c r="J14" s="11"/>
      <c r="K14" s="11"/>
    </row>
    <row r="15" spans="1:23" ht="18" x14ac:dyDescent="0.7">
      <c r="A15" s="5" t="s">
        <v>30</v>
      </c>
      <c r="B15" s="26" t="s">
        <v>25</v>
      </c>
      <c r="C15" s="27"/>
      <c r="D15" s="28"/>
      <c r="E15" s="2" t="s">
        <v>8</v>
      </c>
      <c r="F15" s="8">
        <v>2.5</v>
      </c>
      <c r="G15" s="11"/>
      <c r="H15" s="11"/>
      <c r="I15" s="11"/>
      <c r="J15" s="11"/>
      <c r="K15" s="11"/>
    </row>
    <row r="16" spans="1:23" ht="21.75" customHeight="1" x14ac:dyDescent="0.7">
      <c r="A16" s="5" t="s">
        <v>31</v>
      </c>
      <c r="B16" s="54" t="s">
        <v>33</v>
      </c>
      <c r="C16" s="27"/>
      <c r="D16" s="28"/>
      <c r="E16" s="2" t="s">
        <v>8</v>
      </c>
      <c r="F16" s="8">
        <v>0.5</v>
      </c>
      <c r="G16" s="11"/>
      <c r="H16" s="11"/>
      <c r="I16" s="11"/>
      <c r="J16" s="11"/>
      <c r="K16" s="11"/>
    </row>
    <row r="17" spans="1:12" ht="18.75" customHeight="1" x14ac:dyDescent="0.7">
      <c r="A17" s="5" t="s">
        <v>44</v>
      </c>
      <c r="B17" s="54" t="s">
        <v>34</v>
      </c>
      <c r="C17" s="27"/>
      <c r="D17" s="28"/>
      <c r="E17" s="2" t="s">
        <v>16</v>
      </c>
      <c r="F17" s="8">
        <f>(0.21*4*15)+(0.14*4*15)</f>
        <v>21</v>
      </c>
      <c r="G17" s="11"/>
      <c r="H17" s="11"/>
      <c r="I17" s="11"/>
      <c r="J17" s="11"/>
      <c r="K17" s="11"/>
    </row>
    <row r="18" spans="1:12" ht="18.75" customHeight="1" x14ac:dyDescent="0.7">
      <c r="A18" s="5" t="s">
        <v>45</v>
      </c>
      <c r="B18" s="54" t="s">
        <v>35</v>
      </c>
      <c r="C18" s="55"/>
      <c r="D18" s="56"/>
      <c r="E18" s="2" t="s">
        <v>8</v>
      </c>
      <c r="F18" s="8">
        <f>(0.08*10)+(0.16*2)</f>
        <v>1.1200000000000001</v>
      </c>
      <c r="G18" s="11"/>
      <c r="H18" s="11"/>
      <c r="I18" s="11"/>
      <c r="J18" s="11"/>
      <c r="K18" s="11"/>
    </row>
    <row r="19" spans="1:12" ht="18.75" customHeight="1" x14ac:dyDescent="0.7">
      <c r="A19" s="5" t="s">
        <v>46</v>
      </c>
      <c r="B19" s="54" t="s">
        <v>36</v>
      </c>
      <c r="C19" s="55"/>
      <c r="D19" s="56"/>
      <c r="E19" s="2" t="s">
        <v>8</v>
      </c>
      <c r="F19" s="8">
        <f>F18/2</f>
        <v>0.56000000000000005</v>
      </c>
      <c r="G19" s="11"/>
      <c r="H19" s="11"/>
      <c r="I19" s="11"/>
      <c r="J19" s="11"/>
      <c r="K19" s="11"/>
    </row>
    <row r="20" spans="1:12" ht="18.75" customHeight="1" x14ac:dyDescent="0.7">
      <c r="A20" s="5" t="s">
        <v>47</v>
      </c>
      <c r="B20" s="54" t="s">
        <v>37</v>
      </c>
      <c r="C20" s="55"/>
      <c r="D20" s="56"/>
      <c r="E20" s="2" t="s">
        <v>16</v>
      </c>
      <c r="F20" s="8">
        <f>12.72+(2.34*2)</f>
        <v>17.399999999999999</v>
      </c>
      <c r="G20" s="11"/>
      <c r="H20" s="11"/>
      <c r="I20" s="11"/>
      <c r="J20" s="11"/>
      <c r="K20" s="11"/>
    </row>
    <row r="21" spans="1:12" ht="18.75" customHeight="1" x14ac:dyDescent="0.7">
      <c r="A21" s="5" t="s">
        <v>48</v>
      </c>
      <c r="B21" s="54" t="s">
        <v>38</v>
      </c>
      <c r="C21" s="55"/>
      <c r="D21" s="56"/>
      <c r="E21" s="2" t="s">
        <v>8</v>
      </c>
      <c r="F21" s="8">
        <f>0.35*60</f>
        <v>21</v>
      </c>
      <c r="G21" s="11"/>
      <c r="H21" s="11"/>
      <c r="I21" s="11"/>
      <c r="J21" s="11"/>
      <c r="K21" s="11"/>
    </row>
    <row r="22" spans="1:12" ht="18.75" customHeight="1" x14ac:dyDescent="0.7">
      <c r="A22" s="5" t="s">
        <v>49</v>
      </c>
      <c r="B22" s="54" t="s">
        <v>41</v>
      </c>
      <c r="C22" s="55"/>
      <c r="D22" s="56"/>
      <c r="E22" s="2" t="s">
        <v>8</v>
      </c>
      <c r="F22" s="8">
        <v>35</v>
      </c>
      <c r="G22" s="11"/>
      <c r="H22" s="11"/>
      <c r="I22" s="11"/>
      <c r="J22" s="11"/>
      <c r="K22" s="11"/>
    </row>
    <row r="23" spans="1:12" ht="34.5" customHeight="1" x14ac:dyDescent="0.7">
      <c r="A23" s="3" t="s">
        <v>50</v>
      </c>
      <c r="B23" s="57" t="s">
        <v>39</v>
      </c>
      <c r="C23" s="57"/>
      <c r="D23" s="57"/>
      <c r="E23" s="2" t="s">
        <v>8</v>
      </c>
      <c r="F23" s="8">
        <v>17.149999999999999</v>
      </c>
      <c r="G23" s="12"/>
      <c r="H23" s="12"/>
      <c r="I23" s="12"/>
      <c r="J23" s="12"/>
      <c r="K23" s="12"/>
    </row>
    <row r="24" spans="1:12" ht="18.75" customHeight="1" x14ac:dyDescent="0.7">
      <c r="A24" s="5" t="s">
        <v>51</v>
      </c>
      <c r="B24" s="54" t="s">
        <v>40</v>
      </c>
      <c r="C24" s="55"/>
      <c r="D24" s="56"/>
      <c r="E24" s="2" t="s">
        <v>8</v>
      </c>
      <c r="F24" s="8">
        <v>18.149999999999999</v>
      </c>
      <c r="G24" s="11"/>
      <c r="H24" s="11"/>
      <c r="I24" s="11"/>
      <c r="J24" s="11"/>
      <c r="K24" s="11"/>
    </row>
    <row r="25" spans="1:12" ht="34.5" customHeight="1" x14ac:dyDescent="0.7">
      <c r="A25" s="5" t="s">
        <v>52</v>
      </c>
      <c r="B25" s="54" t="s">
        <v>42</v>
      </c>
      <c r="C25" s="55"/>
      <c r="D25" s="56"/>
      <c r="E25" s="2" t="s">
        <v>17</v>
      </c>
      <c r="F25" s="8">
        <f>196+55</f>
        <v>251</v>
      </c>
      <c r="G25" s="11"/>
      <c r="H25" s="11"/>
      <c r="I25" s="11"/>
      <c r="J25" s="11"/>
      <c r="K25" s="11"/>
    </row>
    <row r="26" spans="1:12" ht="21.75" customHeight="1" x14ac:dyDescent="0.7">
      <c r="A26" s="5" t="s">
        <v>53</v>
      </c>
      <c r="B26" s="54" t="s">
        <v>43</v>
      </c>
      <c r="C26" s="55"/>
      <c r="D26" s="56"/>
      <c r="E26" s="2" t="s">
        <v>17</v>
      </c>
      <c r="F26" s="8">
        <v>20</v>
      </c>
      <c r="G26" s="11"/>
      <c r="H26" s="11"/>
      <c r="I26" s="11"/>
      <c r="J26" s="11"/>
      <c r="K26" s="11"/>
    </row>
    <row r="27" spans="1:12" ht="21.75" customHeight="1" x14ac:dyDescent="0.7">
      <c r="A27" s="5" t="s">
        <v>187</v>
      </c>
      <c r="B27" s="54" t="s">
        <v>54</v>
      </c>
      <c r="C27" s="55"/>
      <c r="D27" s="56"/>
      <c r="E27" s="2" t="s">
        <v>17</v>
      </c>
      <c r="F27" s="8">
        <v>1482</v>
      </c>
      <c r="G27" s="11"/>
      <c r="H27" s="11"/>
      <c r="I27" s="11"/>
      <c r="J27" s="11"/>
      <c r="K27" s="11"/>
    </row>
    <row r="28" spans="1:12" ht="21.75" customHeight="1" thickBot="1" x14ac:dyDescent="0.75">
      <c r="A28" s="5" t="s">
        <v>188</v>
      </c>
      <c r="B28" s="54" t="s">
        <v>55</v>
      </c>
      <c r="C28" s="55"/>
      <c r="D28" s="56"/>
      <c r="E28" s="2" t="s">
        <v>17</v>
      </c>
      <c r="F28" s="8">
        <v>20</v>
      </c>
      <c r="G28" s="11"/>
      <c r="H28" s="11"/>
      <c r="I28" s="11"/>
      <c r="J28" s="11"/>
      <c r="K28" s="16"/>
    </row>
    <row r="29" spans="1:12" ht="18" customHeight="1" thickBot="1" x14ac:dyDescent="0.4">
      <c r="A29" s="35" t="s">
        <v>56</v>
      </c>
      <c r="B29" s="36"/>
      <c r="C29" s="36"/>
      <c r="D29" s="36"/>
      <c r="E29" s="36"/>
      <c r="F29" s="37"/>
      <c r="G29" s="9"/>
      <c r="H29" s="9"/>
      <c r="I29" s="9"/>
      <c r="J29" s="17"/>
      <c r="K29" s="19"/>
      <c r="L29" s="13"/>
    </row>
    <row r="30" spans="1:12" ht="18" customHeight="1" x14ac:dyDescent="0.7">
      <c r="A30" s="76" t="s">
        <v>57</v>
      </c>
      <c r="B30" s="79"/>
      <c r="C30" s="79"/>
      <c r="D30" s="79"/>
      <c r="E30" s="79"/>
      <c r="F30" s="79"/>
      <c r="G30" s="79"/>
      <c r="H30" s="79"/>
      <c r="I30" s="79"/>
      <c r="J30" s="79"/>
      <c r="K30" s="80"/>
    </row>
    <row r="31" spans="1:12" ht="21" customHeight="1" x14ac:dyDescent="0.7">
      <c r="A31" s="1" t="s">
        <v>58</v>
      </c>
      <c r="B31" s="26" t="s">
        <v>59</v>
      </c>
      <c r="C31" s="27"/>
      <c r="D31" s="28"/>
      <c r="E31" s="2" t="s">
        <v>8</v>
      </c>
      <c r="F31" s="2">
        <f>0.16*15</f>
        <v>2.4</v>
      </c>
      <c r="G31" s="11"/>
      <c r="H31" s="11"/>
      <c r="I31" s="11"/>
      <c r="J31" s="11"/>
      <c r="K31" s="11"/>
    </row>
    <row r="32" spans="1:12" ht="21" customHeight="1" x14ac:dyDescent="0.7">
      <c r="A32" s="1" t="s">
        <v>62</v>
      </c>
      <c r="B32" s="54" t="s">
        <v>60</v>
      </c>
      <c r="C32" s="27"/>
      <c r="D32" s="28"/>
      <c r="E32" s="2" t="s">
        <v>17</v>
      </c>
      <c r="F32" s="2">
        <v>297</v>
      </c>
      <c r="G32" s="11"/>
      <c r="H32" s="11"/>
      <c r="I32" s="11"/>
      <c r="J32" s="11"/>
      <c r="K32" s="11"/>
    </row>
    <row r="33" spans="1:12" ht="18" x14ac:dyDescent="0.7">
      <c r="A33" s="1" t="s">
        <v>63</v>
      </c>
      <c r="B33" s="26" t="s">
        <v>61</v>
      </c>
      <c r="C33" s="27"/>
      <c r="D33" s="28"/>
      <c r="E33" s="2" t="s">
        <v>17</v>
      </c>
      <c r="F33" s="2">
        <v>115</v>
      </c>
      <c r="G33" s="11"/>
      <c r="H33" s="11"/>
      <c r="I33" s="11"/>
      <c r="J33" s="11"/>
      <c r="K33" s="11"/>
    </row>
    <row r="34" spans="1:12" ht="18" x14ac:dyDescent="0.7">
      <c r="A34" s="1" t="s">
        <v>64</v>
      </c>
      <c r="B34" s="26" t="s">
        <v>69</v>
      </c>
      <c r="C34" s="27"/>
      <c r="D34" s="28"/>
      <c r="E34" s="2" t="s">
        <v>16</v>
      </c>
      <c r="F34" s="2">
        <f>0.8*4*15</f>
        <v>48</v>
      </c>
      <c r="G34" s="11"/>
      <c r="H34" s="11"/>
      <c r="I34" s="11"/>
      <c r="J34" s="11"/>
      <c r="K34" s="11"/>
    </row>
    <row r="35" spans="1:12" ht="18" x14ac:dyDescent="0.7">
      <c r="A35" s="1" t="s">
        <v>65</v>
      </c>
      <c r="B35" s="26" t="s">
        <v>70</v>
      </c>
      <c r="C35" s="27"/>
      <c r="D35" s="28"/>
      <c r="E35" s="2" t="s">
        <v>16</v>
      </c>
      <c r="F35" s="2">
        <v>53.64</v>
      </c>
      <c r="G35" s="11"/>
      <c r="H35" s="11"/>
      <c r="I35" s="11"/>
      <c r="J35" s="11"/>
      <c r="K35" s="11"/>
    </row>
    <row r="36" spans="1:12" ht="18" x14ac:dyDescent="0.7">
      <c r="A36" s="1" t="s">
        <v>66</v>
      </c>
      <c r="B36" s="26" t="s">
        <v>71</v>
      </c>
      <c r="C36" s="27"/>
      <c r="D36" s="28"/>
      <c r="E36" s="2" t="s">
        <v>16</v>
      </c>
      <c r="F36" s="2">
        <f>107.28+120.5</f>
        <v>227.78</v>
      </c>
      <c r="G36" s="11"/>
      <c r="H36" s="11"/>
      <c r="I36" s="11"/>
      <c r="J36" s="11"/>
      <c r="K36" s="11"/>
    </row>
    <row r="37" spans="1:12" ht="18" x14ac:dyDescent="0.7">
      <c r="A37" s="1" t="s">
        <v>67</v>
      </c>
      <c r="B37" s="26" t="s">
        <v>72</v>
      </c>
      <c r="C37" s="27"/>
      <c r="D37" s="28"/>
      <c r="E37" s="2" t="s">
        <v>16</v>
      </c>
      <c r="F37" s="2">
        <v>107.28</v>
      </c>
      <c r="G37" s="11"/>
      <c r="H37" s="11"/>
      <c r="I37" s="11"/>
      <c r="J37" s="11"/>
      <c r="K37" s="11"/>
    </row>
    <row r="38" spans="1:12" ht="34.5" customHeight="1" x14ac:dyDescent="0.7">
      <c r="A38" s="1" t="s">
        <v>68</v>
      </c>
      <c r="B38" s="54" t="s">
        <v>73</v>
      </c>
      <c r="C38" s="27"/>
      <c r="D38" s="28"/>
      <c r="E38" s="2" t="s">
        <v>16</v>
      </c>
      <c r="F38" s="2">
        <v>120.5</v>
      </c>
      <c r="G38" s="11"/>
      <c r="H38" s="11"/>
      <c r="I38" s="11"/>
      <c r="J38" s="11"/>
      <c r="K38" s="11"/>
    </row>
    <row r="39" spans="1:12" ht="18" x14ac:dyDescent="0.7">
      <c r="A39" s="1" t="s">
        <v>76</v>
      </c>
      <c r="B39" s="54" t="s">
        <v>74</v>
      </c>
      <c r="C39" s="27"/>
      <c r="D39" s="28"/>
      <c r="E39" s="2" t="s">
        <v>205</v>
      </c>
      <c r="F39" s="2">
        <v>1</v>
      </c>
      <c r="G39" s="11"/>
      <c r="H39" s="11"/>
      <c r="I39" s="11"/>
      <c r="J39" s="11"/>
      <c r="K39" s="11"/>
    </row>
    <row r="40" spans="1:12" ht="18" x14ac:dyDescent="0.7">
      <c r="A40" s="1" t="s">
        <v>77</v>
      </c>
      <c r="B40" s="54" t="s">
        <v>75</v>
      </c>
      <c r="C40" s="27"/>
      <c r="D40" s="28"/>
      <c r="E40" s="2" t="s">
        <v>205</v>
      </c>
      <c r="F40" s="2">
        <v>3</v>
      </c>
      <c r="G40" s="11"/>
      <c r="H40" s="11"/>
      <c r="I40" s="11"/>
      <c r="J40" s="11"/>
      <c r="K40" s="11"/>
    </row>
    <row r="41" spans="1:12" ht="18.5" thickBot="1" x14ac:dyDescent="0.75">
      <c r="A41" s="1" t="s">
        <v>192</v>
      </c>
      <c r="B41" s="54" t="s">
        <v>189</v>
      </c>
      <c r="C41" s="27"/>
      <c r="D41" s="28"/>
      <c r="E41" s="2" t="s">
        <v>16</v>
      </c>
      <c r="F41" s="2">
        <v>20</v>
      </c>
      <c r="G41" s="11"/>
      <c r="H41" s="11"/>
      <c r="I41" s="11"/>
      <c r="J41" s="11"/>
      <c r="K41" s="16"/>
    </row>
    <row r="42" spans="1:12" ht="18" customHeight="1" thickBot="1" x14ac:dyDescent="0.4">
      <c r="A42" s="35" t="s">
        <v>78</v>
      </c>
      <c r="B42" s="36"/>
      <c r="C42" s="36"/>
      <c r="D42" s="36"/>
      <c r="E42" s="36"/>
      <c r="F42" s="37"/>
      <c r="G42" s="9"/>
      <c r="H42" s="9"/>
      <c r="I42" s="9"/>
      <c r="J42" s="17"/>
      <c r="K42" s="19"/>
      <c r="L42" s="13"/>
    </row>
    <row r="43" spans="1:12" ht="18" customHeight="1" x14ac:dyDescent="0.7">
      <c r="A43" s="76" t="s">
        <v>90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2" ht="19.5" customHeight="1" x14ac:dyDescent="0.7">
      <c r="A44" s="3" t="s">
        <v>79</v>
      </c>
      <c r="B44" s="54" t="s">
        <v>88</v>
      </c>
      <c r="C44" s="27"/>
      <c r="D44" s="28"/>
      <c r="E44" s="2" t="s">
        <v>8</v>
      </c>
      <c r="F44" s="2">
        <v>2.9</v>
      </c>
      <c r="G44" s="11"/>
      <c r="H44" s="11"/>
      <c r="I44" s="11"/>
      <c r="J44" s="11"/>
      <c r="K44" s="11"/>
    </row>
    <row r="45" spans="1:12" ht="33.75" customHeight="1" x14ac:dyDescent="0.7">
      <c r="A45" s="3" t="s">
        <v>80</v>
      </c>
      <c r="B45" s="54" t="s">
        <v>87</v>
      </c>
      <c r="C45" s="27"/>
      <c r="D45" s="28"/>
      <c r="E45" s="2" t="s">
        <v>17</v>
      </c>
      <c r="F45" s="2">
        <v>330</v>
      </c>
      <c r="G45" s="11"/>
      <c r="H45" s="11"/>
      <c r="I45" s="11"/>
      <c r="J45" s="11"/>
      <c r="K45" s="11"/>
    </row>
    <row r="46" spans="1:12" ht="18" x14ac:dyDescent="0.7">
      <c r="A46" s="3" t="s">
        <v>81</v>
      </c>
      <c r="B46" s="26" t="s">
        <v>55</v>
      </c>
      <c r="C46" s="27"/>
      <c r="D46" s="28"/>
      <c r="E46" s="2" t="s">
        <v>17</v>
      </c>
      <c r="F46" s="2">
        <v>10</v>
      </c>
      <c r="G46" s="12"/>
      <c r="H46" s="12"/>
      <c r="I46" s="12"/>
      <c r="J46" s="12"/>
      <c r="K46" s="12"/>
    </row>
    <row r="47" spans="1:12" ht="18" x14ac:dyDescent="0.7">
      <c r="A47" s="3" t="s">
        <v>82</v>
      </c>
      <c r="B47" s="26" t="s">
        <v>89</v>
      </c>
      <c r="C47" s="27"/>
      <c r="D47" s="28"/>
      <c r="E47" s="2" t="s">
        <v>8</v>
      </c>
      <c r="F47" s="2">
        <v>29</v>
      </c>
      <c r="G47" s="11"/>
      <c r="H47" s="11"/>
      <c r="I47" s="11"/>
      <c r="J47" s="11"/>
      <c r="K47" s="11"/>
    </row>
    <row r="48" spans="1:12" ht="33.75" customHeight="1" x14ac:dyDescent="0.7">
      <c r="A48" s="3" t="s">
        <v>83</v>
      </c>
      <c r="B48" s="54" t="s">
        <v>91</v>
      </c>
      <c r="C48" s="27"/>
      <c r="D48" s="28"/>
      <c r="E48" s="2" t="s">
        <v>8</v>
      </c>
      <c r="F48" s="2">
        <v>5.2</v>
      </c>
      <c r="G48" s="11"/>
      <c r="H48" s="11"/>
      <c r="I48" s="11"/>
      <c r="J48" s="11"/>
      <c r="K48" s="11"/>
    </row>
    <row r="49" spans="1:11" ht="18" x14ac:dyDescent="0.7">
      <c r="A49" s="3" t="s">
        <v>84</v>
      </c>
      <c r="B49" s="26" t="s">
        <v>92</v>
      </c>
      <c r="C49" s="27"/>
      <c r="D49" s="28"/>
      <c r="E49" s="2" t="s">
        <v>8</v>
      </c>
      <c r="F49" s="2">
        <v>3.8</v>
      </c>
      <c r="G49" s="11"/>
      <c r="H49" s="11"/>
      <c r="I49" s="11"/>
      <c r="J49" s="11"/>
      <c r="K49" s="11"/>
    </row>
    <row r="50" spans="1:11" ht="18" x14ac:dyDescent="0.7">
      <c r="A50" s="3" t="s">
        <v>85</v>
      </c>
      <c r="B50" s="26" t="s">
        <v>93</v>
      </c>
      <c r="C50" s="27"/>
      <c r="D50" s="28"/>
      <c r="E50" s="2" t="s">
        <v>16</v>
      </c>
      <c r="F50" s="2">
        <v>45.6</v>
      </c>
      <c r="G50" s="11"/>
      <c r="H50" s="11"/>
      <c r="I50" s="11"/>
      <c r="J50" s="11"/>
      <c r="K50" s="11"/>
    </row>
    <row r="51" spans="1:11" ht="18" x14ac:dyDescent="0.7">
      <c r="A51" s="3" t="s">
        <v>86</v>
      </c>
      <c r="B51" s="54" t="s">
        <v>94</v>
      </c>
      <c r="C51" s="27"/>
      <c r="D51" s="28"/>
      <c r="E51" s="2" t="s">
        <v>16</v>
      </c>
      <c r="F51" s="2">
        <v>11</v>
      </c>
      <c r="G51" s="11"/>
      <c r="H51" s="11"/>
      <c r="I51" s="11"/>
      <c r="J51" s="11"/>
      <c r="K51" s="11"/>
    </row>
    <row r="52" spans="1:11" ht="18" x14ac:dyDescent="0.7">
      <c r="A52" s="3" t="s">
        <v>96</v>
      </c>
      <c r="B52" s="26" t="s">
        <v>95</v>
      </c>
      <c r="C52" s="27"/>
      <c r="D52" s="28"/>
      <c r="E52" s="2" t="s">
        <v>16</v>
      </c>
      <c r="F52" s="2">
        <v>92</v>
      </c>
      <c r="G52" s="11"/>
      <c r="H52" s="11"/>
      <c r="I52" s="11"/>
      <c r="J52" s="11"/>
      <c r="K52" s="11"/>
    </row>
    <row r="53" spans="1:11" ht="18" x14ac:dyDescent="0.7">
      <c r="A53" s="3" t="s">
        <v>97</v>
      </c>
      <c r="B53" s="26" t="s">
        <v>103</v>
      </c>
      <c r="C53" s="27"/>
      <c r="D53" s="28"/>
      <c r="E53" s="2" t="s">
        <v>9</v>
      </c>
      <c r="F53" s="2">
        <v>1071</v>
      </c>
      <c r="G53" s="11"/>
      <c r="H53" s="11"/>
      <c r="I53" s="11"/>
      <c r="J53" s="11"/>
      <c r="K53" s="11"/>
    </row>
    <row r="54" spans="1:11" ht="20.25" customHeight="1" x14ac:dyDescent="0.7">
      <c r="A54" s="3" t="s">
        <v>98</v>
      </c>
      <c r="B54" s="54" t="s">
        <v>105</v>
      </c>
      <c r="C54" s="27"/>
      <c r="D54" s="28"/>
      <c r="E54" s="2" t="s">
        <v>8</v>
      </c>
      <c r="F54" s="2">
        <f>0.02*14</f>
        <v>0.28000000000000003</v>
      </c>
      <c r="G54" s="11"/>
      <c r="H54" s="11"/>
      <c r="I54" s="11"/>
      <c r="J54" s="11"/>
      <c r="K54" s="11"/>
    </row>
    <row r="55" spans="1:11" ht="19.5" customHeight="1" x14ac:dyDescent="0.7">
      <c r="A55" s="3" t="s">
        <v>99</v>
      </c>
      <c r="B55" s="54" t="s">
        <v>104</v>
      </c>
      <c r="C55" s="27"/>
      <c r="D55" s="28"/>
      <c r="E55" s="2" t="s">
        <v>17</v>
      </c>
      <c r="F55" s="2">
        <f>4*14*0.8</f>
        <v>44.800000000000004</v>
      </c>
      <c r="G55" s="11"/>
      <c r="H55" s="11"/>
      <c r="I55" s="11"/>
      <c r="J55" s="11"/>
      <c r="K55" s="11"/>
    </row>
    <row r="56" spans="1:11" ht="18" x14ac:dyDescent="0.7">
      <c r="A56" s="3" t="s">
        <v>100</v>
      </c>
      <c r="B56" s="26" t="s">
        <v>106</v>
      </c>
      <c r="C56" s="27"/>
      <c r="D56" s="28"/>
      <c r="E56" s="2" t="s">
        <v>8</v>
      </c>
      <c r="F56" s="2">
        <v>0.7</v>
      </c>
      <c r="G56" s="11"/>
      <c r="H56" s="11"/>
      <c r="I56" s="11"/>
      <c r="J56" s="11"/>
      <c r="K56" s="11"/>
    </row>
    <row r="57" spans="1:11" ht="18" x14ac:dyDescent="0.7">
      <c r="A57" s="3" t="s">
        <v>101</v>
      </c>
      <c r="B57" s="26" t="s">
        <v>108</v>
      </c>
      <c r="C57" s="27"/>
      <c r="D57" s="28"/>
      <c r="E57" s="2" t="s">
        <v>9</v>
      </c>
      <c r="F57" s="2">
        <f>1.5*8</f>
        <v>12</v>
      </c>
      <c r="G57" s="11"/>
      <c r="H57" s="11"/>
      <c r="I57" s="11"/>
      <c r="J57" s="11"/>
      <c r="K57" s="11"/>
    </row>
    <row r="58" spans="1:11" ht="18" x14ac:dyDescent="0.7">
      <c r="A58" s="3" t="s">
        <v>102</v>
      </c>
      <c r="B58" s="26" t="s">
        <v>109</v>
      </c>
      <c r="C58" s="27"/>
      <c r="D58" s="28"/>
      <c r="E58" s="2" t="s">
        <v>206</v>
      </c>
      <c r="F58" s="2">
        <v>8</v>
      </c>
      <c r="G58" s="11"/>
      <c r="H58" s="11"/>
      <c r="I58" s="11"/>
      <c r="J58" s="11"/>
      <c r="K58" s="11"/>
    </row>
    <row r="59" spans="1:11" ht="18" x14ac:dyDescent="0.7">
      <c r="A59" s="3" t="s">
        <v>107</v>
      </c>
      <c r="B59" s="26" t="s">
        <v>110</v>
      </c>
      <c r="C59" s="27"/>
      <c r="D59" s="28"/>
      <c r="E59" s="2" t="s">
        <v>9</v>
      </c>
      <c r="F59" s="2">
        <v>120</v>
      </c>
      <c r="G59" s="11"/>
      <c r="H59" s="11"/>
      <c r="I59" s="11"/>
      <c r="J59" s="11"/>
      <c r="K59" s="11"/>
    </row>
    <row r="60" spans="1:11" ht="18" x14ac:dyDescent="0.7">
      <c r="A60" s="3" t="s">
        <v>118</v>
      </c>
      <c r="B60" s="26" t="s">
        <v>111</v>
      </c>
      <c r="C60" s="27"/>
      <c r="D60" s="28"/>
      <c r="E60" s="2" t="s">
        <v>206</v>
      </c>
      <c r="F60" s="2">
        <v>30</v>
      </c>
      <c r="G60" s="11"/>
      <c r="H60" s="11"/>
      <c r="I60" s="11"/>
      <c r="J60" s="11"/>
      <c r="K60" s="11"/>
    </row>
    <row r="61" spans="1:11" ht="18" x14ac:dyDescent="0.7">
      <c r="A61" s="3" t="s">
        <v>119</v>
      </c>
      <c r="B61" s="26" t="s">
        <v>112</v>
      </c>
      <c r="C61" s="27"/>
      <c r="D61" s="28"/>
      <c r="E61" s="2" t="s">
        <v>206</v>
      </c>
      <c r="F61" s="2">
        <v>10</v>
      </c>
      <c r="G61" s="11"/>
      <c r="H61" s="11"/>
      <c r="I61" s="11"/>
      <c r="J61" s="11"/>
      <c r="K61" s="11"/>
    </row>
    <row r="62" spans="1:11" ht="18" x14ac:dyDescent="0.7">
      <c r="A62" s="3" t="s">
        <v>120</v>
      </c>
      <c r="B62" s="26" t="s">
        <v>113</v>
      </c>
      <c r="C62" s="27"/>
      <c r="D62" s="28"/>
      <c r="E62" s="2" t="s">
        <v>206</v>
      </c>
      <c r="F62" s="2"/>
      <c r="G62" s="11"/>
      <c r="H62" s="11"/>
      <c r="I62" s="11"/>
      <c r="J62" s="11"/>
      <c r="K62" s="11"/>
    </row>
    <row r="63" spans="1:11" ht="18" x14ac:dyDescent="0.7">
      <c r="A63" s="3" t="s">
        <v>121</v>
      </c>
      <c r="B63" s="26" t="s">
        <v>114</v>
      </c>
      <c r="C63" s="27"/>
      <c r="D63" s="28"/>
      <c r="E63" s="2" t="s">
        <v>115</v>
      </c>
      <c r="F63" s="2">
        <v>1</v>
      </c>
      <c r="G63" s="11"/>
      <c r="H63" s="11"/>
      <c r="I63" s="11"/>
      <c r="J63" s="11"/>
      <c r="K63" s="11"/>
    </row>
    <row r="64" spans="1:11" ht="18" x14ac:dyDescent="0.7">
      <c r="A64" s="3" t="s">
        <v>122</v>
      </c>
      <c r="B64" s="26" t="s">
        <v>141</v>
      </c>
      <c r="C64" s="27"/>
      <c r="D64" s="28"/>
      <c r="E64" s="2" t="s">
        <v>8</v>
      </c>
      <c r="F64" s="2">
        <v>15</v>
      </c>
      <c r="G64" s="11"/>
      <c r="H64" s="11"/>
      <c r="I64" s="11"/>
      <c r="J64" s="11"/>
      <c r="K64" s="11"/>
    </row>
    <row r="65" spans="1:12" ht="18" x14ac:dyDescent="0.7">
      <c r="A65" s="3" t="s">
        <v>123</v>
      </c>
      <c r="B65" s="26" t="s">
        <v>116</v>
      </c>
      <c r="C65" s="27"/>
      <c r="D65" s="28"/>
      <c r="E65" s="2" t="s">
        <v>206</v>
      </c>
      <c r="F65" s="2">
        <v>6</v>
      </c>
      <c r="G65" s="11"/>
      <c r="H65" s="11"/>
      <c r="I65" s="11"/>
      <c r="J65" s="11"/>
      <c r="K65" s="11"/>
    </row>
    <row r="66" spans="1:12" ht="18" x14ac:dyDescent="0.7">
      <c r="A66" s="3" t="s">
        <v>142</v>
      </c>
      <c r="B66" s="26" t="s">
        <v>193</v>
      </c>
      <c r="C66" s="27"/>
      <c r="D66" s="28"/>
      <c r="E66" s="2" t="s">
        <v>206</v>
      </c>
      <c r="F66" s="2">
        <v>4</v>
      </c>
      <c r="G66" s="11"/>
      <c r="H66" s="11"/>
      <c r="I66" s="11"/>
      <c r="J66" s="11"/>
      <c r="K66" s="11"/>
    </row>
    <row r="67" spans="1:12" ht="18.5" thickBot="1" x14ac:dyDescent="0.75">
      <c r="A67" s="3" t="s">
        <v>143</v>
      </c>
      <c r="B67" s="26" t="s">
        <v>117</v>
      </c>
      <c r="C67" s="27"/>
      <c r="D67" s="28"/>
      <c r="E67" s="2" t="s">
        <v>164</v>
      </c>
      <c r="F67" s="2">
        <v>3</v>
      </c>
      <c r="G67" s="11"/>
      <c r="H67" s="11"/>
      <c r="I67" s="11"/>
      <c r="J67" s="11"/>
      <c r="K67" s="16"/>
    </row>
    <row r="68" spans="1:12" ht="18" customHeight="1" thickBot="1" x14ac:dyDescent="0.4">
      <c r="A68" s="35" t="s">
        <v>124</v>
      </c>
      <c r="B68" s="36"/>
      <c r="C68" s="36"/>
      <c r="D68" s="36"/>
      <c r="E68" s="36"/>
      <c r="F68" s="37"/>
      <c r="G68" s="9"/>
      <c r="H68" s="9"/>
      <c r="I68" s="9"/>
      <c r="J68" s="17"/>
      <c r="K68" s="19"/>
    </row>
    <row r="69" spans="1:12" ht="18" customHeight="1" x14ac:dyDescent="0.7">
      <c r="A69" s="76" t="s">
        <v>144</v>
      </c>
      <c r="B69" s="77"/>
      <c r="C69" s="77"/>
      <c r="D69" s="77"/>
      <c r="E69" s="77"/>
      <c r="F69" s="77"/>
      <c r="G69" s="77"/>
      <c r="H69" s="77"/>
      <c r="I69" s="77"/>
      <c r="J69" s="77"/>
      <c r="K69" s="78"/>
    </row>
    <row r="70" spans="1:12" ht="18" x14ac:dyDescent="0.7">
      <c r="A70" s="3" t="s">
        <v>131</v>
      </c>
      <c r="B70" s="26" t="s">
        <v>125</v>
      </c>
      <c r="C70" s="27"/>
      <c r="D70" s="28"/>
      <c r="E70" s="2" t="s">
        <v>164</v>
      </c>
      <c r="F70" s="2">
        <f>336/6</f>
        <v>56</v>
      </c>
      <c r="G70" s="11"/>
      <c r="H70" s="11"/>
      <c r="I70" s="11"/>
      <c r="J70" s="11"/>
      <c r="K70" s="11"/>
    </row>
    <row r="71" spans="1:12" ht="18" x14ac:dyDescent="0.7">
      <c r="A71" s="3" t="s">
        <v>132</v>
      </c>
      <c r="B71" s="26" t="s">
        <v>12</v>
      </c>
      <c r="C71" s="27"/>
      <c r="D71" s="28"/>
      <c r="E71" s="2" t="s">
        <v>164</v>
      </c>
      <c r="F71" s="2">
        <f>540/6</f>
        <v>90</v>
      </c>
      <c r="G71" s="11"/>
      <c r="H71" s="11"/>
      <c r="I71" s="11"/>
      <c r="J71" s="11"/>
      <c r="K71" s="11"/>
    </row>
    <row r="72" spans="1:12" ht="18" x14ac:dyDescent="0.7">
      <c r="A72" s="3" t="s">
        <v>133</v>
      </c>
      <c r="B72" s="26" t="s">
        <v>126</v>
      </c>
      <c r="C72" s="27"/>
      <c r="D72" s="28"/>
      <c r="E72" s="2" t="s">
        <v>164</v>
      </c>
      <c r="F72" s="2">
        <f>438/6</f>
        <v>73</v>
      </c>
      <c r="G72" s="11"/>
      <c r="H72" s="11"/>
      <c r="I72" s="11"/>
      <c r="J72" s="11"/>
      <c r="K72" s="11"/>
    </row>
    <row r="73" spans="1:12" ht="18" x14ac:dyDescent="0.7">
      <c r="A73" s="3" t="s">
        <v>134</v>
      </c>
      <c r="B73" s="26" t="s">
        <v>194</v>
      </c>
      <c r="C73" s="27"/>
      <c r="D73" s="28"/>
      <c r="E73" s="2" t="s">
        <v>16</v>
      </c>
      <c r="F73" s="2">
        <v>75</v>
      </c>
      <c r="G73" s="11"/>
      <c r="H73" s="11"/>
      <c r="I73" s="11"/>
      <c r="J73" s="11"/>
      <c r="K73" s="11"/>
    </row>
    <row r="74" spans="1:12" ht="18" x14ac:dyDescent="0.7">
      <c r="A74" s="3" t="s">
        <v>135</v>
      </c>
      <c r="B74" s="26" t="s">
        <v>130</v>
      </c>
      <c r="C74" s="27"/>
      <c r="D74" s="28"/>
      <c r="E74" s="2" t="s">
        <v>16</v>
      </c>
      <c r="F74" s="2">
        <v>185</v>
      </c>
      <c r="G74" s="12"/>
      <c r="H74" s="12"/>
      <c r="I74" s="12"/>
      <c r="J74" s="12"/>
      <c r="K74" s="12"/>
    </row>
    <row r="75" spans="1:12" ht="18" x14ac:dyDescent="0.7">
      <c r="A75" s="3" t="s">
        <v>136</v>
      </c>
      <c r="B75" s="26" t="s">
        <v>129</v>
      </c>
      <c r="C75" s="27"/>
      <c r="D75" s="28"/>
      <c r="E75" s="2" t="s">
        <v>162</v>
      </c>
      <c r="F75" s="2">
        <v>15</v>
      </c>
      <c r="G75" s="11"/>
      <c r="H75" s="11"/>
      <c r="I75" s="11"/>
      <c r="J75" s="11"/>
      <c r="K75" s="11"/>
    </row>
    <row r="76" spans="1:12" ht="18" x14ac:dyDescent="0.7">
      <c r="A76" s="3" t="s">
        <v>137</v>
      </c>
      <c r="B76" s="26" t="s">
        <v>128</v>
      </c>
      <c r="C76" s="27"/>
      <c r="D76" s="28"/>
      <c r="E76" s="2" t="s">
        <v>16</v>
      </c>
      <c r="F76" s="2">
        <v>11</v>
      </c>
      <c r="G76" s="11"/>
      <c r="H76" s="11"/>
      <c r="I76" s="11"/>
      <c r="J76" s="11"/>
      <c r="K76" s="11"/>
    </row>
    <row r="77" spans="1:12" ht="18" x14ac:dyDescent="0.7">
      <c r="A77" s="3" t="s">
        <v>138</v>
      </c>
      <c r="B77" s="26" t="s">
        <v>127</v>
      </c>
      <c r="C77" s="27"/>
      <c r="D77" s="28"/>
      <c r="E77" s="2" t="s">
        <v>163</v>
      </c>
      <c r="F77" s="2">
        <v>30</v>
      </c>
      <c r="G77" s="11"/>
      <c r="H77" s="11"/>
      <c r="I77" s="11"/>
      <c r="J77" s="11"/>
      <c r="K77" s="11"/>
    </row>
    <row r="78" spans="1:12" ht="18.5" thickBot="1" x14ac:dyDescent="0.75">
      <c r="A78" s="3" t="s">
        <v>195</v>
      </c>
      <c r="B78" s="26" t="s">
        <v>139</v>
      </c>
      <c r="C78" s="27"/>
      <c r="D78" s="28"/>
      <c r="E78" s="2" t="s">
        <v>9</v>
      </c>
      <c r="F78" s="2">
        <v>70</v>
      </c>
      <c r="G78" s="11"/>
      <c r="H78" s="11"/>
      <c r="I78" s="11"/>
      <c r="J78" s="11"/>
      <c r="K78" s="16"/>
    </row>
    <row r="79" spans="1:12" ht="18" customHeight="1" thickBot="1" x14ac:dyDescent="0.4">
      <c r="A79" s="41" t="s">
        <v>140</v>
      </c>
      <c r="B79" s="42"/>
      <c r="C79" s="42"/>
      <c r="D79" s="42"/>
      <c r="E79" s="42"/>
      <c r="F79" s="43"/>
      <c r="G79" s="9"/>
      <c r="H79" s="9"/>
      <c r="I79" s="9"/>
      <c r="J79" s="17"/>
      <c r="K79" s="19"/>
    </row>
    <row r="80" spans="1:12" ht="18" customHeight="1" x14ac:dyDescent="0.35">
      <c r="A80" s="35" t="s">
        <v>186</v>
      </c>
      <c r="B80" s="36"/>
      <c r="C80" s="36"/>
      <c r="D80" s="36"/>
      <c r="E80" s="36"/>
      <c r="F80" s="37"/>
      <c r="G80" s="9"/>
      <c r="H80" s="9"/>
      <c r="I80" s="9"/>
      <c r="J80" s="9"/>
      <c r="K80" s="18"/>
      <c r="L80" s="20"/>
    </row>
    <row r="81" spans="1:11" ht="21.75" customHeight="1" x14ac:dyDescent="0.35">
      <c r="A81" s="29" t="s">
        <v>204</v>
      </c>
      <c r="B81" s="30"/>
      <c r="C81" s="30"/>
      <c r="D81" s="30"/>
      <c r="E81" s="30"/>
      <c r="F81" s="30"/>
      <c r="G81" s="30"/>
      <c r="H81" s="30"/>
      <c r="I81" s="30"/>
      <c r="J81" s="30"/>
      <c r="K81" s="31"/>
    </row>
    <row r="82" spans="1:11" ht="18" x14ac:dyDescent="0.7">
      <c r="A82" s="3" t="s">
        <v>165</v>
      </c>
      <c r="B82" s="26" t="s">
        <v>145</v>
      </c>
      <c r="C82" s="27"/>
      <c r="D82" s="28"/>
      <c r="E82" s="2" t="s">
        <v>8</v>
      </c>
      <c r="F82" s="2">
        <v>2</v>
      </c>
      <c r="G82" s="10"/>
      <c r="H82" s="14"/>
      <c r="I82" s="10"/>
      <c r="J82" s="14"/>
      <c r="K82" s="15"/>
    </row>
    <row r="83" spans="1:11" ht="18" x14ac:dyDescent="0.7">
      <c r="A83" s="3" t="s">
        <v>166</v>
      </c>
      <c r="B83" s="26" t="s">
        <v>146</v>
      </c>
      <c r="C83" s="27"/>
      <c r="D83" s="28"/>
      <c r="E83" s="2" t="s">
        <v>8</v>
      </c>
      <c r="F83" s="2">
        <v>5</v>
      </c>
      <c r="G83" s="10"/>
      <c r="H83" s="14"/>
      <c r="I83" s="10"/>
      <c r="J83" s="14"/>
      <c r="K83" s="15"/>
    </row>
    <row r="84" spans="1:11" ht="18" x14ac:dyDescent="0.7">
      <c r="A84" s="3" t="s">
        <v>167</v>
      </c>
      <c r="B84" s="26" t="s">
        <v>147</v>
      </c>
      <c r="C84" s="27"/>
      <c r="D84" s="28"/>
      <c r="E84" s="2" t="s">
        <v>17</v>
      </c>
      <c r="F84" s="2">
        <v>15</v>
      </c>
      <c r="G84" s="10"/>
      <c r="H84" s="14"/>
      <c r="I84" s="10"/>
      <c r="J84" s="14"/>
      <c r="K84" s="15"/>
    </row>
    <row r="85" spans="1:11" ht="18" x14ac:dyDescent="0.7">
      <c r="A85" s="3" t="s">
        <v>168</v>
      </c>
      <c r="B85" s="26" t="s">
        <v>148</v>
      </c>
      <c r="C85" s="27"/>
      <c r="D85" s="28"/>
      <c r="E85" s="2" t="s">
        <v>17</v>
      </c>
      <c r="F85" s="2">
        <v>322</v>
      </c>
      <c r="G85" s="10"/>
      <c r="H85" s="14"/>
      <c r="I85" s="10"/>
      <c r="J85" s="14"/>
      <c r="K85" s="15"/>
    </row>
    <row r="86" spans="1:11" ht="18" x14ac:dyDescent="0.7">
      <c r="A86" s="3" t="s">
        <v>169</v>
      </c>
      <c r="B86" s="26" t="s">
        <v>149</v>
      </c>
      <c r="C86" s="27"/>
      <c r="D86" s="28"/>
      <c r="E86" s="2" t="s">
        <v>17</v>
      </c>
      <c r="F86" s="2">
        <v>55</v>
      </c>
      <c r="G86" s="10"/>
      <c r="H86" s="14"/>
      <c r="I86" s="10"/>
      <c r="J86" s="14"/>
      <c r="K86" s="15"/>
    </row>
    <row r="87" spans="1:11" ht="18" x14ac:dyDescent="0.7">
      <c r="A87" s="3" t="s">
        <v>170</v>
      </c>
      <c r="B87" s="26" t="s">
        <v>150</v>
      </c>
      <c r="C87" s="27"/>
      <c r="D87" s="28"/>
      <c r="E87" s="2" t="s">
        <v>17</v>
      </c>
      <c r="F87" s="2">
        <v>11</v>
      </c>
      <c r="G87" s="10"/>
      <c r="H87" s="14"/>
      <c r="I87" s="10"/>
      <c r="J87" s="14"/>
      <c r="K87" s="15"/>
    </row>
    <row r="88" spans="1:11" ht="18" x14ac:dyDescent="0.7">
      <c r="A88" s="3" t="s">
        <v>171</v>
      </c>
      <c r="B88" s="26" t="s">
        <v>151</v>
      </c>
      <c r="C88" s="27"/>
      <c r="D88" s="28"/>
      <c r="E88" s="2" t="s">
        <v>17</v>
      </c>
      <c r="F88" s="2">
        <v>140</v>
      </c>
      <c r="G88" s="10"/>
      <c r="H88" s="14"/>
      <c r="I88" s="10"/>
      <c r="J88" s="14"/>
      <c r="K88" s="15"/>
    </row>
    <row r="89" spans="1:11" ht="18" x14ac:dyDescent="0.7">
      <c r="A89" s="3" t="s">
        <v>172</v>
      </c>
      <c r="B89" s="26" t="s">
        <v>152</v>
      </c>
      <c r="C89" s="27"/>
      <c r="D89" s="28"/>
      <c r="E89" s="2" t="s">
        <v>8</v>
      </c>
      <c r="F89" s="2">
        <v>0.5</v>
      </c>
      <c r="G89" s="10"/>
      <c r="H89" s="14"/>
      <c r="I89" s="10"/>
      <c r="J89" s="14"/>
      <c r="K89" s="15"/>
    </row>
    <row r="90" spans="1:11" ht="18" x14ac:dyDescent="0.7">
      <c r="A90" s="3" t="s">
        <v>173</v>
      </c>
      <c r="B90" s="26" t="s">
        <v>153</v>
      </c>
      <c r="C90" s="27"/>
      <c r="D90" s="28"/>
      <c r="E90" s="2" t="s">
        <v>16</v>
      </c>
      <c r="F90" s="2">
        <v>22</v>
      </c>
      <c r="G90" s="10"/>
      <c r="H90" s="14"/>
      <c r="I90" s="10"/>
      <c r="J90" s="14"/>
      <c r="K90" s="15"/>
    </row>
    <row r="91" spans="1:11" ht="18" x14ac:dyDescent="0.7">
      <c r="A91" s="3" t="s">
        <v>174</v>
      </c>
      <c r="B91" s="26" t="s">
        <v>154</v>
      </c>
      <c r="C91" s="27"/>
      <c r="D91" s="28"/>
      <c r="E91" s="2" t="s">
        <v>8</v>
      </c>
      <c r="F91" s="2">
        <v>0.5</v>
      </c>
      <c r="G91" s="10"/>
      <c r="H91" s="14"/>
      <c r="I91" s="10"/>
      <c r="J91" s="14"/>
      <c r="K91" s="15"/>
    </row>
    <row r="92" spans="1:11" ht="18" x14ac:dyDescent="0.7">
      <c r="A92" s="3" t="s">
        <v>175</v>
      </c>
      <c r="B92" s="26" t="s">
        <v>156</v>
      </c>
      <c r="C92" s="27"/>
      <c r="D92" s="28"/>
      <c r="E92" s="2" t="s">
        <v>8</v>
      </c>
      <c r="F92" s="2">
        <v>0.4</v>
      </c>
      <c r="G92" s="10"/>
      <c r="H92" s="14"/>
      <c r="I92" s="10"/>
      <c r="J92" s="14"/>
      <c r="K92" s="15"/>
    </row>
    <row r="93" spans="1:11" ht="18" x14ac:dyDescent="0.7">
      <c r="A93" s="3" t="s">
        <v>176</v>
      </c>
      <c r="B93" s="26" t="s">
        <v>155</v>
      </c>
      <c r="C93" s="27"/>
      <c r="D93" s="28"/>
      <c r="E93" s="2" t="s">
        <v>9</v>
      </c>
      <c r="F93" s="2">
        <v>25</v>
      </c>
      <c r="G93" s="10"/>
      <c r="H93" s="14"/>
      <c r="I93" s="10"/>
      <c r="J93" s="14"/>
      <c r="K93" s="15"/>
    </row>
    <row r="94" spans="1:11" ht="18" x14ac:dyDescent="0.7">
      <c r="A94" s="3" t="s">
        <v>177</v>
      </c>
      <c r="B94" s="26" t="s">
        <v>157</v>
      </c>
      <c r="C94" s="27"/>
      <c r="D94" s="28"/>
      <c r="E94" s="2" t="s">
        <v>9</v>
      </c>
      <c r="F94" s="2">
        <v>15</v>
      </c>
      <c r="G94" s="10"/>
      <c r="H94" s="14"/>
      <c r="I94" s="10"/>
      <c r="J94" s="14"/>
      <c r="K94" s="15"/>
    </row>
    <row r="95" spans="1:11" ht="18" x14ac:dyDescent="0.7">
      <c r="A95" s="3" t="s">
        <v>178</v>
      </c>
      <c r="B95" s="26" t="s">
        <v>158</v>
      </c>
      <c r="C95" s="27"/>
      <c r="D95" s="28"/>
      <c r="E95" s="2" t="s">
        <v>9</v>
      </c>
      <c r="F95" s="2">
        <v>9</v>
      </c>
      <c r="G95" s="10"/>
      <c r="H95" s="14"/>
      <c r="I95" s="10"/>
      <c r="J95" s="14"/>
      <c r="K95" s="15"/>
    </row>
    <row r="96" spans="1:11" ht="18" x14ac:dyDescent="0.7">
      <c r="A96" s="3" t="s">
        <v>179</v>
      </c>
      <c r="B96" s="26" t="s">
        <v>159</v>
      </c>
      <c r="C96" s="27"/>
      <c r="D96" s="28"/>
      <c r="E96" s="2" t="s">
        <v>164</v>
      </c>
      <c r="F96" s="2">
        <v>15</v>
      </c>
      <c r="G96" s="10"/>
      <c r="H96" s="14"/>
      <c r="I96" s="10"/>
      <c r="J96" s="14"/>
      <c r="K96" s="15"/>
    </row>
    <row r="97" spans="1:13" ht="18" x14ac:dyDescent="0.7">
      <c r="A97" s="3" t="s">
        <v>180</v>
      </c>
      <c r="B97" s="26" t="s">
        <v>13</v>
      </c>
      <c r="C97" s="27"/>
      <c r="D97" s="28"/>
      <c r="E97" s="2" t="s">
        <v>9</v>
      </c>
      <c r="F97" s="2">
        <v>4</v>
      </c>
      <c r="G97" s="10"/>
      <c r="H97" s="14"/>
      <c r="I97" s="10"/>
      <c r="J97" s="14"/>
      <c r="K97" s="15"/>
    </row>
    <row r="98" spans="1:13" ht="18" x14ac:dyDescent="0.7">
      <c r="A98" s="3" t="s">
        <v>181</v>
      </c>
      <c r="B98" s="26" t="s">
        <v>160</v>
      </c>
      <c r="C98" s="27"/>
      <c r="D98" s="28"/>
      <c r="E98" s="2" t="s">
        <v>16</v>
      </c>
      <c r="F98" s="2">
        <v>14</v>
      </c>
      <c r="G98" s="10"/>
      <c r="H98" s="14"/>
      <c r="I98" s="10"/>
      <c r="J98" s="14"/>
      <c r="K98" s="15"/>
    </row>
    <row r="99" spans="1:13" ht="18" x14ac:dyDescent="0.7">
      <c r="A99" s="3" t="s">
        <v>182</v>
      </c>
      <c r="B99" s="26" t="s">
        <v>129</v>
      </c>
      <c r="C99" s="27"/>
      <c r="D99" s="28"/>
      <c r="E99" s="2" t="s">
        <v>162</v>
      </c>
      <c r="F99" s="2">
        <v>1</v>
      </c>
      <c r="G99" s="10"/>
      <c r="H99" s="14"/>
      <c r="I99" s="10"/>
      <c r="J99" s="14"/>
      <c r="K99" s="15"/>
    </row>
    <row r="100" spans="1:13" ht="18" x14ac:dyDescent="0.7">
      <c r="A100" s="3" t="s">
        <v>183</v>
      </c>
      <c r="B100" s="26" t="s">
        <v>127</v>
      </c>
      <c r="C100" s="27"/>
      <c r="D100" s="28"/>
      <c r="E100" s="2" t="s">
        <v>163</v>
      </c>
      <c r="F100" s="2">
        <v>2</v>
      </c>
      <c r="G100" s="10"/>
      <c r="H100" s="14"/>
      <c r="I100" s="10"/>
      <c r="J100" s="14"/>
      <c r="K100" s="15"/>
    </row>
    <row r="101" spans="1:13" ht="18" x14ac:dyDescent="0.7">
      <c r="A101" s="3" t="s">
        <v>184</v>
      </c>
      <c r="B101" s="26" t="s">
        <v>161</v>
      </c>
      <c r="C101" s="27"/>
      <c r="D101" s="28"/>
      <c r="E101" s="2"/>
      <c r="F101" s="2">
        <v>1</v>
      </c>
      <c r="G101" s="10"/>
      <c r="H101" s="14"/>
      <c r="I101" s="10"/>
      <c r="J101" s="14"/>
      <c r="K101" s="14"/>
    </row>
    <row r="102" spans="1:13" ht="15" thickBot="1" x14ac:dyDescent="0.4">
      <c r="A102" s="35" t="s">
        <v>185</v>
      </c>
      <c r="B102" s="36"/>
      <c r="C102" s="36"/>
      <c r="D102" s="36"/>
      <c r="E102" s="36"/>
      <c r="F102" s="37"/>
      <c r="G102" s="9"/>
      <c r="H102" s="9"/>
      <c r="I102" s="9"/>
      <c r="J102" s="17"/>
      <c r="K102" s="22"/>
    </row>
    <row r="103" spans="1:13" ht="18" customHeight="1" x14ac:dyDescent="0.3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40"/>
      <c r="M103" s="20"/>
    </row>
    <row r="104" spans="1:13" ht="18" customHeight="1" x14ac:dyDescent="0.35">
      <c r="A104" s="32" t="s">
        <v>203</v>
      </c>
      <c r="B104" s="33"/>
      <c r="C104" s="33"/>
      <c r="D104" s="33"/>
      <c r="E104" s="33"/>
      <c r="F104" s="34"/>
      <c r="G104" s="23"/>
      <c r="H104" s="23"/>
      <c r="I104" s="23"/>
      <c r="J104" s="23"/>
      <c r="K104" s="24"/>
      <c r="L104" s="20"/>
    </row>
    <row r="105" spans="1:13" ht="18" customHeight="1" x14ac:dyDescent="0.35">
      <c r="A105" s="32" t="s">
        <v>198</v>
      </c>
      <c r="B105" s="33"/>
      <c r="C105" s="33"/>
      <c r="D105" s="33"/>
      <c r="E105" s="33"/>
      <c r="F105" s="34"/>
      <c r="G105" s="23"/>
      <c r="H105" s="23"/>
      <c r="I105" s="23"/>
      <c r="J105" s="23"/>
      <c r="K105" s="23"/>
    </row>
    <row r="106" spans="1:13" ht="18" customHeight="1" x14ac:dyDescent="0.35">
      <c r="A106" s="32" t="s">
        <v>199</v>
      </c>
      <c r="B106" s="33"/>
      <c r="C106" s="33"/>
      <c r="D106" s="33"/>
      <c r="E106" s="33"/>
      <c r="F106" s="34"/>
      <c r="G106" s="23"/>
      <c r="H106" s="23"/>
      <c r="I106" s="23"/>
      <c r="J106" s="23"/>
      <c r="K106" s="23"/>
    </row>
    <row r="107" spans="1:13" ht="18" customHeight="1" x14ac:dyDescent="0.35"/>
    <row r="108" spans="1:13" ht="19" x14ac:dyDescent="0.8">
      <c r="G108" s="25" t="s">
        <v>200</v>
      </c>
      <c r="H108" s="25"/>
      <c r="I108" s="25"/>
      <c r="J108" s="25"/>
      <c r="K108" s="25"/>
    </row>
    <row r="109" spans="1:13" ht="19" x14ac:dyDescent="0.8">
      <c r="G109" s="25" t="s">
        <v>190</v>
      </c>
      <c r="H109" s="25"/>
      <c r="I109" s="25"/>
      <c r="J109" s="25"/>
      <c r="K109" s="25"/>
    </row>
    <row r="110" spans="1:13" ht="19" x14ac:dyDescent="0.8">
      <c r="G110" s="25" t="s">
        <v>191</v>
      </c>
      <c r="H110" s="25"/>
      <c r="I110" s="25"/>
      <c r="J110" s="25"/>
      <c r="K110" s="25"/>
    </row>
    <row r="111" spans="1:13" ht="19" x14ac:dyDescent="0.8">
      <c r="G111" s="25" t="s">
        <v>201</v>
      </c>
      <c r="H111" s="25"/>
      <c r="I111" s="25"/>
      <c r="J111" s="25"/>
      <c r="K111" s="25"/>
    </row>
    <row r="116" spans="7:11" ht="19" x14ac:dyDescent="0.8">
      <c r="G116" s="25" t="s">
        <v>202</v>
      </c>
      <c r="H116" s="25"/>
      <c r="I116" s="25"/>
      <c r="J116" s="25"/>
      <c r="K116" s="25"/>
    </row>
  </sheetData>
  <mergeCells count="117">
    <mergeCell ref="G110:K110"/>
    <mergeCell ref="A30:K30"/>
    <mergeCell ref="B33:D33"/>
    <mergeCell ref="B36:D36"/>
    <mergeCell ref="B37:D37"/>
    <mergeCell ref="B38:D38"/>
    <mergeCell ref="B39:D39"/>
    <mergeCell ref="B31:D31"/>
    <mergeCell ref="B32:D32"/>
    <mergeCell ref="B50:D50"/>
    <mergeCell ref="A42:F42"/>
    <mergeCell ref="A43:K43"/>
    <mergeCell ref="B34:D34"/>
    <mergeCell ref="B35:D35"/>
    <mergeCell ref="B46:D46"/>
    <mergeCell ref="B44:D44"/>
    <mergeCell ref="B45:D45"/>
    <mergeCell ref="B47:D47"/>
    <mergeCell ref="B55:D55"/>
    <mergeCell ref="B58:D58"/>
    <mergeCell ref="B59:D59"/>
    <mergeCell ref="B60:D60"/>
    <mergeCell ref="B61:D61"/>
    <mergeCell ref="B62:D62"/>
    <mergeCell ref="G108:K108"/>
    <mergeCell ref="G109:K109"/>
    <mergeCell ref="A29:F29"/>
    <mergeCell ref="B25:D25"/>
    <mergeCell ref="B26:D26"/>
    <mergeCell ref="B27:D27"/>
    <mergeCell ref="B28:D28"/>
    <mergeCell ref="B56:D56"/>
    <mergeCell ref="B66:D66"/>
    <mergeCell ref="B57:D57"/>
    <mergeCell ref="B70:D70"/>
    <mergeCell ref="A68:F68"/>
    <mergeCell ref="A69:K69"/>
    <mergeCell ref="B51:D51"/>
    <mergeCell ref="B52:D52"/>
    <mergeCell ref="B53:D53"/>
    <mergeCell ref="B54:D54"/>
    <mergeCell ref="B63:D63"/>
    <mergeCell ref="B67:D67"/>
    <mergeCell ref="B65:D65"/>
    <mergeCell ref="A80:F80"/>
    <mergeCell ref="B77:D77"/>
    <mergeCell ref="B78:D78"/>
    <mergeCell ref="B72:D72"/>
    <mergeCell ref="A1:K1"/>
    <mergeCell ref="A2:K2"/>
    <mergeCell ref="A3:K3"/>
    <mergeCell ref="B8:D8"/>
    <mergeCell ref="K4:K5"/>
    <mergeCell ref="N3:W3"/>
    <mergeCell ref="A9:F9"/>
    <mergeCell ref="A6:K6"/>
    <mergeCell ref="B7:D7"/>
    <mergeCell ref="G4:H4"/>
    <mergeCell ref="I4:J4"/>
    <mergeCell ref="B4:D5"/>
    <mergeCell ref="A10:K10"/>
    <mergeCell ref="B12:D12"/>
    <mergeCell ref="B13:D13"/>
    <mergeCell ref="E4:E5"/>
    <mergeCell ref="F4:F5"/>
    <mergeCell ref="A4:A5"/>
    <mergeCell ref="B48:D48"/>
    <mergeCell ref="B49:D49"/>
    <mergeCell ref="B41:D41"/>
    <mergeCell ref="B14:D14"/>
    <mergeCell ref="B15:D15"/>
    <mergeCell ref="B16:D16"/>
    <mergeCell ref="A11:K11"/>
    <mergeCell ref="B17:D17"/>
    <mergeCell ref="B18:D18"/>
    <mergeCell ref="B19:D19"/>
    <mergeCell ref="B20:D20"/>
    <mergeCell ref="B21:D21"/>
    <mergeCell ref="B22:D22"/>
    <mergeCell ref="B24:D24"/>
    <mergeCell ref="B23:D23"/>
    <mergeCell ref="B40:D40"/>
    <mergeCell ref="A105:F105"/>
    <mergeCell ref="B74:D74"/>
    <mergeCell ref="B75:D75"/>
    <mergeCell ref="B76:D76"/>
    <mergeCell ref="B71:D71"/>
    <mergeCell ref="B64:D64"/>
    <mergeCell ref="A79:F79"/>
    <mergeCell ref="B85:D85"/>
    <mergeCell ref="B86:D86"/>
    <mergeCell ref="B87:D87"/>
    <mergeCell ref="B73:D73"/>
    <mergeCell ref="G111:K111"/>
    <mergeCell ref="G116:K116"/>
    <mergeCell ref="B88:D88"/>
    <mergeCell ref="B89:D89"/>
    <mergeCell ref="B82:D82"/>
    <mergeCell ref="A81:K81"/>
    <mergeCell ref="B83:D83"/>
    <mergeCell ref="B84:D84"/>
    <mergeCell ref="A106:F106"/>
    <mergeCell ref="B101:D101"/>
    <mergeCell ref="A102:F102"/>
    <mergeCell ref="B96:D96"/>
    <mergeCell ref="B97:D97"/>
    <mergeCell ref="B98:D98"/>
    <mergeCell ref="B99:D99"/>
    <mergeCell ref="B100:D100"/>
    <mergeCell ref="B90:D90"/>
    <mergeCell ref="A103:K103"/>
    <mergeCell ref="B91:D91"/>
    <mergeCell ref="B92:D92"/>
    <mergeCell ref="B93:D93"/>
    <mergeCell ref="B94:D94"/>
    <mergeCell ref="B95:D95"/>
    <mergeCell ref="A104:F104"/>
  </mergeCells>
  <phoneticPr fontId="11" type="noConversion"/>
  <printOptions horizontalCentered="1"/>
  <pageMargins left="0.25" right="0.25" top="0.5600000000000000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Ou_Kashy</dc:creator>
  <cp:lastModifiedBy>Pisei Muth</cp:lastModifiedBy>
  <cp:lastPrinted>2024-06-21T04:58:54Z</cp:lastPrinted>
  <dcterms:created xsi:type="dcterms:W3CDTF">2024-05-22T13:03:22Z</dcterms:created>
  <dcterms:modified xsi:type="dcterms:W3CDTF">2024-06-25T08:19:03Z</dcterms:modified>
</cp:coreProperties>
</file>